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 Roll" sheetId="1" state="visible" r:id="rId1"/>
    <sheet name="Summary" sheetId="2" state="visible" r:id="rId2"/>
    <sheet name="How to use" sheetId="3" state="visible" r:id="rId3"/>
  </sheets>
  <definedNames>
    <definedName name="_xlnm._FilterDatabase" localSheetId="0" hidden="1">'Rent Roll'!$A$1:$V$201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-mmm-yyyy"/>
    <numFmt numFmtId="166" formatCode="[&gt;=10000000]₹##\,##\,##\,##0;[&gt;=100000]₹##\,##\,##0;₹##,##0"/>
    <numFmt numFmtId="167" formatCode="₹#,##0.00"/>
    <numFmt numFmtId="168" formatCode="0.0%"/>
    <numFmt numFmtId="169" formatCode="0.0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1E3A8A"/>
      <sz val="14"/>
    </font>
    <font>
      <i val="1"/>
      <color rgb="0064748B"/>
    </font>
    <font>
      <color rgb="000F172A"/>
    </font>
    <font>
      <b val="1"/>
    </font>
    <font>
      <color rgb="000F172A"/>
      <sz val="11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7" fontId="0" fillId="3" borderId="1" pivotButton="0" quotePrefix="0" xfId="0"/>
    <xf numFmtId="168" fontId="0" fillId="0" borderId="1" pivotButton="0" quotePrefix="0" xfId="0"/>
    <xf numFmtId="165" fontId="0" fillId="3" borderId="1" pivotButton="0" quotePrefix="0" xfId="0"/>
    <xf numFmtId="169" fontId="0" fillId="3" borderId="1" pivotButton="0" quotePrefix="0" xfId="0"/>
    <xf numFmtId="3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" fontId="5" fillId="3" borderId="0" pivotButton="0" quotePrefix="0" xfId="0"/>
    <xf numFmtId="3" fontId="5" fillId="3" borderId="0" pivotButton="0" quotePrefix="0" xfId="0"/>
    <xf numFmtId="166" fontId="5" fillId="3" borderId="0" pivotButton="0" quotePrefix="0" xfId="0"/>
    <xf numFmtId="167" fontId="5" fillId="3" borderId="0" pivotButton="0" quotePrefix="0" xfId="0"/>
    <xf numFmtId="169" fontId="5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3"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26" customWidth="1" min="3" max="3"/>
    <col width="22" customWidth="1" min="4" max="4"/>
    <col width="12" customWidth="1" min="5" max="5"/>
    <col width="13" customWidth="1" min="6" max="6"/>
    <col width="13" customWidth="1" min="7" max="7"/>
    <col width="13" customWidth="1" min="8" max="8"/>
    <col width="13" customWidth="1" min="9" max="9"/>
    <col width="14" customWidth="1" min="10" max="10"/>
    <col width="11" customWidth="1" min="11" max="11"/>
    <col width="13" customWidth="1" min="12" max="12"/>
    <col width="11" customWidth="1" min="13" max="13"/>
    <col width="12" customWidth="1" min="14" max="14"/>
    <col width="14" customWidth="1" min="15" max="15"/>
    <col width="15" customWidth="1" min="16" max="16"/>
    <col width="11" customWidth="1" min="17" max="17"/>
    <col width="11" customWidth="1" min="18" max="18"/>
    <col width="18" customWidth="1" min="19" max="19"/>
    <col width="13" customWidth="1" min="20" max="20"/>
    <col width="15" customWidth="1" min="21" max="21"/>
    <col width="30" customWidth="1" min="22" max="22"/>
    <col hidden="1" width="16" customWidth="1" min="23" max="23"/>
    <col hidden="1" width="16" customWidth="1" min="24" max="24"/>
  </cols>
  <sheetData>
    <row r="1" ht="34" customHeight="1">
      <c r="A1" s="1" t="inlineStr">
        <is>
          <t>Property</t>
        </is>
      </c>
      <c r="B1" s="1" t="inlineStr">
        <is>
          <t>Unit</t>
        </is>
      </c>
      <c r="C1" s="1" t="inlineStr">
        <is>
          <t>Tenant</t>
        </is>
      </c>
      <c r="D1" s="1" t="inlineStr">
        <is>
          <t>Landlord</t>
        </is>
      </c>
      <c r="E1" s="1" t="inlineStr">
        <is>
          <t>Area (sq ft)</t>
        </is>
      </c>
      <c r="F1" s="1" t="inlineStr">
        <is>
          <t>Lease start</t>
        </is>
      </c>
      <c r="G1" s="1" t="inlineStr">
        <is>
          <t>Rent start</t>
        </is>
      </c>
      <c r="H1" s="1" t="inlineStr">
        <is>
          <t>Lease expiry</t>
        </is>
      </c>
      <c r="I1" s="1" t="inlineStr">
        <is>
          <t>Lock-in end</t>
        </is>
      </c>
      <c r="J1" s="1" t="inlineStr">
        <is>
          <t>Monthly rent</t>
        </is>
      </c>
      <c r="K1" s="1" t="inlineStr">
        <is>
          <t>Rent / sq ft</t>
        </is>
      </c>
      <c r="L1" s="1" t="inlineStr">
        <is>
          <t>CAM / month</t>
        </is>
      </c>
      <c r="M1" s="1" t="inlineStr">
        <is>
          <t>Escalation %</t>
        </is>
      </c>
      <c r="N1" s="1" t="inlineStr">
        <is>
          <t>Escalate every (yrs)</t>
        </is>
      </c>
      <c r="O1" s="1" t="inlineStr">
        <is>
          <t>Next escalation</t>
        </is>
      </c>
      <c r="P1" s="1" t="inlineStr">
        <is>
          <t>Security deposit</t>
        </is>
      </c>
      <c r="Q1" s="1" t="inlineStr">
        <is>
          <t>Deposit (months)</t>
        </is>
      </c>
      <c r="R1" s="1" t="inlineStr">
        <is>
          <t>Days to expiry</t>
        </is>
      </c>
      <c r="S1" s="1" t="inlineStr">
        <is>
          <t>Status</t>
        </is>
      </c>
      <c r="T1" s="1" t="inlineStr">
        <is>
          <t>Lock-in</t>
        </is>
      </c>
      <c r="U1" s="1" t="inlineStr">
        <is>
          <t>Outstanding dues</t>
        </is>
      </c>
      <c r="V1" s="1" t="inlineStr">
        <is>
          <t>Notes</t>
        </is>
      </c>
      <c r="W1" s="1" t="inlineStr">
        <is>
          <t>Rent × years left (WALE helper)</t>
        </is>
      </c>
      <c r="X1" s="1" t="inlineStr">
        <is>
          <t>Rent if active (WALE helper)</t>
        </is>
      </c>
    </row>
    <row r="2">
      <c r="A2" s="2" t="inlineStr">
        <is>
          <t>Sample Business Park</t>
        </is>
      </c>
      <c r="B2" s="2" t="inlineStr">
        <is>
          <t>501</t>
        </is>
      </c>
      <c r="C2" s="2" t="inlineStr">
        <is>
          <t>Sample Tenant 1</t>
        </is>
      </c>
      <c r="D2" s="2" t="inlineStr">
        <is>
          <t>Sample Landlord A</t>
        </is>
      </c>
      <c r="E2" s="3" t="n">
        <v>4200</v>
      </c>
      <c r="F2" s="4" t="n">
        <v>45748</v>
      </c>
      <c r="G2" s="4" t="n">
        <v>45809</v>
      </c>
      <c r="H2" s="4" t="n">
        <v>47573</v>
      </c>
      <c r="I2" s="4" t="n">
        <v>46843</v>
      </c>
      <c r="J2" s="5" t="n">
        <v>220500</v>
      </c>
      <c r="K2" s="6">
        <f>IF(AND(ISNUMBER(E2),E2&gt;0,ISNUMBER(J2)),J2/E2,"")</f>
        <v/>
      </c>
      <c r="L2" s="5" t="n">
        <v>21000</v>
      </c>
      <c r="M2" s="7" t="n">
        <v>0.05</v>
      </c>
      <c r="N2" s="2" t="n">
        <v>1</v>
      </c>
      <c r="O2" s="8">
        <f>IF(OR(G2="",N2="",N2=0),"",IF(IF(TODAY()&lt;G2,EDATE(G2,12*N2),EDATE(G2,12*N2*(INT(DATEDIF(G2,TODAY(),"y")/N2)+1)))&gt;H2,"None before expiry",IF(TODAY()&lt;G2,EDATE(G2,12*N2),EDATE(G2,12*N2*(INT(DATEDIF(G2,TODAY(),"y")/N2)+1)))))</f>
        <v/>
      </c>
      <c r="P2" s="5" t="n">
        <v>1323000</v>
      </c>
      <c r="Q2" s="9">
        <f>IF(AND(ISNUMBER(J2),J2&gt;0,ISNUMBER(P2)),P2/J2,"")</f>
        <v/>
      </c>
      <c r="R2" s="10">
        <f>IF(H2="","",H2-TODAY())</f>
        <v/>
      </c>
      <c r="S2" s="11">
        <f>IF(R2="","",IF(R2&lt;0,"Expired",IF(R2&lt;=90,"Expiring ≤ 90 days",IF(R2&lt;=180,"Expiring ≤ 180 days","Active"))))</f>
        <v/>
      </c>
      <c r="T2" s="11">
        <f>IF(I2="","",IF(I2&lt;TODAY(),"Over","In lock-in"))</f>
        <v/>
      </c>
      <c r="U2" s="5" t="n">
        <v>0</v>
      </c>
      <c r="V2" s="2" t="inlineStr"/>
      <c r="W2" s="12">
        <f>IF(AND(ISNUMBER(R2),ISNUMBER(J2)),IF(R2&gt;0,J2*R2/365,0),0)</f>
        <v/>
      </c>
      <c r="X2" s="12">
        <f>IF(AND(ISNUMBER(R2),ISNUMBER(J2)),IF(R2&gt;0,J2,0),0)</f>
        <v/>
      </c>
    </row>
    <row r="3">
      <c r="A3" s="2" t="inlineStr">
        <is>
          <t>Sample High Street</t>
        </is>
      </c>
      <c r="B3" s="2" t="inlineStr">
        <is>
          <t>G-01</t>
        </is>
      </c>
      <c r="C3" s="2" t="inlineStr">
        <is>
          <t>Sample Tenant 2</t>
        </is>
      </c>
      <c r="D3" s="2" t="inlineStr">
        <is>
          <t>Sample Landlord B</t>
        </is>
      </c>
      <c r="E3" s="3" t="n">
        <v>1800</v>
      </c>
      <c r="F3" s="4" t="n">
        <v>45597</v>
      </c>
      <c r="G3" s="4" t="n">
        <v>45597</v>
      </c>
      <c r="H3" s="4" t="n">
        <v>48883</v>
      </c>
      <c r="I3" s="4" t="n">
        <v>46691</v>
      </c>
      <c r="J3" s="5" t="n">
        <v>150000</v>
      </c>
      <c r="K3" s="6">
        <f>IF(AND(ISNUMBER(E3),E3&gt;0,ISNUMBER(J3)),J3/E3,"")</f>
        <v/>
      </c>
      <c r="L3" s="5" t="n">
        <v>0</v>
      </c>
      <c r="M3" s="7" t="n">
        <v>0.15</v>
      </c>
      <c r="N3" s="2" t="n">
        <v>3</v>
      </c>
      <c r="O3" s="8">
        <f>IF(OR(G3="",N3="",N3=0),"",IF(IF(TODAY()&lt;G3,EDATE(G3,12*N3),EDATE(G3,12*N3*(INT(DATEDIF(G3,TODAY(),"y")/N3)+1)))&gt;H3,"None before expiry",IF(TODAY()&lt;G3,EDATE(G3,12*N3),EDATE(G3,12*N3*(INT(DATEDIF(G3,TODAY(),"y")/N3)+1)))))</f>
        <v/>
      </c>
      <c r="P3" s="5" t="n">
        <v>1500000</v>
      </c>
      <c r="Q3" s="9">
        <f>IF(AND(ISNUMBER(J3),J3&gt;0,ISNUMBER(P3)),P3/J3,"")</f>
        <v/>
      </c>
      <c r="R3" s="10">
        <f>IF(H3="","",H3-TODAY())</f>
        <v/>
      </c>
      <c r="S3" s="11">
        <f>IF(R3="","",IF(R3&lt;0,"Expired",IF(R3&lt;=90,"Expiring ≤ 90 days",IF(R3&lt;=180,"Expiring ≤ 180 days","Active"))))</f>
        <v/>
      </c>
      <c r="T3" s="11">
        <f>IF(I3="","",IF(I3&lt;TODAY(),"Over","In lock-in"))</f>
        <v/>
      </c>
      <c r="U3" s="5" t="n">
        <v>97420</v>
      </c>
      <c r="V3" s="2" t="inlineStr">
        <is>
          <t>MG or 12% of sales</t>
        </is>
      </c>
      <c r="W3" s="12">
        <f>IF(AND(ISNUMBER(R3),ISNUMBER(J3)),IF(R3&gt;0,J3*R3/365,0),0)</f>
        <v/>
      </c>
      <c r="X3" s="12">
        <f>IF(AND(ISNUMBER(R3),ISNUMBER(J3)),IF(R3&gt;0,J3,0),0)</f>
        <v/>
      </c>
    </row>
    <row r="4">
      <c r="A4" s="2" t="inlineStr">
        <is>
          <t>Sample Warehouse Park</t>
        </is>
      </c>
      <c r="B4" s="2" t="inlineStr">
        <is>
          <t>W3</t>
        </is>
      </c>
      <c r="C4" s="2" t="inlineStr">
        <is>
          <t>Sample Tenant 3</t>
        </is>
      </c>
      <c r="D4" s="2" t="inlineStr">
        <is>
          <t>Sample Landlord A</t>
        </is>
      </c>
      <c r="E4" s="3" t="n">
        <v>24000</v>
      </c>
      <c r="F4" s="4" t="n">
        <v>45108</v>
      </c>
      <c r="G4" s="4" t="n">
        <v>45108</v>
      </c>
      <c r="H4" s="4" t="n">
        <v>48395</v>
      </c>
      <c r="I4" s="4" t="n">
        <v>46934</v>
      </c>
      <c r="J4" s="5" t="n">
        <v>431250</v>
      </c>
      <c r="K4" s="6">
        <f>IF(AND(ISNUMBER(E4),E4&gt;0,ISNUMBER(J4)),J4/E4,"")</f>
        <v/>
      </c>
      <c r="L4" s="5" t="n">
        <v>0</v>
      </c>
      <c r="M4" s="7" t="n">
        <v>0.15</v>
      </c>
      <c r="N4" s="2" t="n">
        <v>3</v>
      </c>
      <c r="O4" s="8">
        <f>IF(OR(G4="",N4="",N4=0),"",IF(IF(TODAY()&lt;G4,EDATE(G4,12*N4),EDATE(G4,12*N4*(INT(DATEDIF(G4,TODAY(),"y")/N4)+1)))&gt;H4,"None before expiry",IF(TODAY()&lt;G4,EDATE(G4,12*N4),EDATE(G4,12*N4*(INT(DATEDIF(G4,TODAY(),"y")/N4)+1)))))</f>
        <v/>
      </c>
      <c r="P4" s="5" t="n">
        <v>2250000</v>
      </c>
      <c r="Q4" s="9">
        <f>IF(AND(ISNUMBER(J4),J4&gt;0,ISNUMBER(P4)),P4/J4,"")</f>
        <v/>
      </c>
      <c r="R4" s="10">
        <f>IF(H4="","",H4-TODAY())</f>
        <v/>
      </c>
      <c r="S4" s="11">
        <f>IF(R4="","",IF(R4&lt;0,"Expired",IF(R4&lt;=90,"Expiring ≤ 90 days",IF(R4&lt;=180,"Expiring ≤ 180 days","Active"))))</f>
        <v/>
      </c>
      <c r="T4" s="11">
        <f>IF(I4="","",IF(I4&lt;TODAY(),"Over","In lock-in"))</f>
        <v/>
      </c>
      <c r="U4" s="5" t="n">
        <v>0</v>
      </c>
      <c r="V4" s="2" t="inlineStr">
        <is>
          <t>Quarterly rent</t>
        </is>
      </c>
      <c r="W4" s="12">
        <f>IF(AND(ISNUMBER(R4),ISNUMBER(J4)),IF(R4&gt;0,J4*R4/365,0),0)</f>
        <v/>
      </c>
      <c r="X4" s="12">
        <f>IF(AND(ISNUMBER(R4),ISNUMBER(J4)),IF(R4&gt;0,J4,0),0)</f>
        <v/>
      </c>
    </row>
    <row r="5">
      <c r="A5" s="2" t="inlineStr">
        <is>
          <t>Sample Arcade</t>
        </is>
      </c>
      <c r="B5" s="2" t="inlineStr">
        <is>
          <t>14</t>
        </is>
      </c>
      <c r="C5" s="2" t="inlineStr">
        <is>
          <t>Sample Tenant 4</t>
        </is>
      </c>
      <c r="D5" s="2" t="inlineStr">
        <is>
          <t>Sample Landlord A</t>
        </is>
      </c>
      <c r="E5" s="3" t="n">
        <v>1200</v>
      </c>
      <c r="F5" s="4" t="n">
        <v>44927</v>
      </c>
      <c r="G5" s="4" t="n">
        <v>44927</v>
      </c>
      <c r="H5" s="4" t="n">
        <v>46387</v>
      </c>
      <c r="I5" s="4" t="n">
        <v>45291</v>
      </c>
      <c r="J5" s="5" t="n">
        <v>97663</v>
      </c>
      <c r="K5" s="6">
        <f>IF(AND(ISNUMBER(E5),E5&gt;0,ISNUMBER(J5)),J5/E5,"")</f>
        <v/>
      </c>
      <c r="L5" s="5" t="n">
        <v>0</v>
      </c>
      <c r="M5" s="7" t="n">
        <v>0.06</v>
      </c>
      <c r="N5" s="2" t="n">
        <v>1</v>
      </c>
      <c r="O5" s="8">
        <f>IF(OR(G5="",N5="",N5=0),"",IF(IF(TODAY()&lt;G5,EDATE(G5,12*N5),EDATE(G5,12*N5*(INT(DATEDIF(G5,TODAY(),"y")/N5)+1)))&gt;H5,"None before expiry",IF(TODAY()&lt;G5,EDATE(G5,12*N5),EDATE(G5,12*N5*(INT(DATEDIF(G5,TODAY(),"y")/N5)+1)))))</f>
        <v/>
      </c>
      <c r="P5" s="5" t="n">
        <v>492000</v>
      </c>
      <c r="Q5" s="9">
        <f>IF(AND(ISNUMBER(J5),J5&gt;0,ISNUMBER(P5)),P5/J5,"")</f>
        <v/>
      </c>
      <c r="R5" s="10">
        <f>IF(H5="","",H5-TODAY())</f>
        <v/>
      </c>
      <c r="S5" s="11">
        <f>IF(R5="","",IF(R5&lt;0,"Expired",IF(R5&lt;=90,"Expiring ≤ 90 days",IF(R5&lt;=180,"Expiring ≤ 180 days","Active"))))</f>
        <v/>
      </c>
      <c r="T5" s="11">
        <f>IF(I5="","",IF(I5&lt;TODAY(),"Over","In lock-in"))</f>
        <v/>
      </c>
      <c r="U5" s="5" t="n">
        <v>115243</v>
      </c>
      <c r="V5" s="2" t="inlineStr">
        <is>
          <t>Renewal under discussion</t>
        </is>
      </c>
      <c r="W5" s="12">
        <f>IF(AND(ISNUMBER(R5),ISNUMBER(J5)),IF(R5&gt;0,J5*R5/365,0),0)</f>
        <v/>
      </c>
      <c r="X5" s="12">
        <f>IF(AND(ISNUMBER(R5),ISNUMBER(J5)),IF(R5&gt;0,J5,0),0)</f>
        <v/>
      </c>
    </row>
    <row r="6">
      <c r="A6" s="2" t="inlineStr">
        <is>
          <t>Sample Business Park</t>
        </is>
      </c>
      <c r="B6" s="2" t="inlineStr">
        <is>
          <t>502</t>
        </is>
      </c>
      <c r="C6" s="2" t="inlineStr">
        <is>
          <t>Sample Tenant 5</t>
        </is>
      </c>
      <c r="D6" s="2" t="inlineStr">
        <is>
          <t>Sample Landlord A</t>
        </is>
      </c>
      <c r="E6" s="3" t="n">
        <v>3000</v>
      </c>
      <c r="F6" s="4" t="n">
        <v>46249</v>
      </c>
      <c r="G6" s="4" t="n">
        <v>46280</v>
      </c>
      <c r="H6" s="4" t="n">
        <v>48074</v>
      </c>
      <c r="I6" s="4" t="n">
        <v>46979</v>
      </c>
      <c r="J6" s="5" t="n">
        <v>165000</v>
      </c>
      <c r="K6" s="6">
        <f>IF(AND(ISNUMBER(E6),E6&gt;0,ISNUMBER(J6)),J6/E6,"")</f>
        <v/>
      </c>
      <c r="L6" s="5" t="n">
        <v>15000</v>
      </c>
      <c r="M6" s="7" t="n">
        <v>0.05</v>
      </c>
      <c r="N6" s="2" t="n">
        <v>1</v>
      </c>
      <c r="O6" s="8">
        <f>IF(OR(G6="",N6="",N6=0),"",IF(IF(TODAY()&lt;G6,EDATE(G6,12*N6),EDATE(G6,12*N6*(INT(DATEDIF(G6,TODAY(),"y")/N6)+1)))&gt;H6,"None before expiry",IF(TODAY()&lt;G6,EDATE(G6,12*N6),EDATE(G6,12*N6*(INT(DATEDIF(G6,TODAY(),"y")/N6)+1)))))</f>
        <v/>
      </c>
      <c r="P6" s="5" t="n">
        <v>990000</v>
      </c>
      <c r="Q6" s="9">
        <f>IF(AND(ISNUMBER(J6),J6&gt;0,ISNUMBER(P6)),P6/J6,"")</f>
        <v/>
      </c>
      <c r="R6" s="10">
        <f>IF(H6="","",H6-TODAY())</f>
        <v/>
      </c>
      <c r="S6" s="11">
        <f>IF(R6="","",IF(R6&lt;0,"Expired",IF(R6&lt;=90,"Expiring ≤ 90 days",IF(R6&lt;=180,"Expiring ≤ 180 days","Active"))))</f>
        <v/>
      </c>
      <c r="T6" s="11">
        <f>IF(I6="","",IF(I6&lt;TODAY(),"Over","In lock-in"))</f>
        <v/>
      </c>
      <c r="U6" s="5" t="n">
        <v>0</v>
      </c>
      <c r="V6" s="2" t="inlineStr">
        <is>
          <t>Shared 50/50 with a co-occupier</t>
        </is>
      </c>
      <c r="W6" s="12">
        <f>IF(AND(ISNUMBER(R6),ISNUMBER(J6)),IF(R6&gt;0,J6*R6/365,0),0)</f>
        <v/>
      </c>
      <c r="X6" s="12">
        <f>IF(AND(ISNUMBER(R6),ISNUMBER(J6)),IF(R6&gt;0,J6,0),0)</f>
        <v/>
      </c>
    </row>
    <row r="7">
      <c r="A7" s="2" t="n"/>
      <c r="B7" s="2" t="n"/>
      <c r="C7" s="2" t="n"/>
      <c r="D7" s="2" t="n"/>
      <c r="E7" s="3" t="n"/>
      <c r="F7" s="4" t="n"/>
      <c r="G7" s="4" t="n"/>
      <c r="H7" s="4" t="n"/>
      <c r="I7" s="4" t="n"/>
      <c r="J7" s="5" t="n"/>
      <c r="K7" s="6">
        <f>IF(AND(ISNUMBER(E7),E7&gt;0,ISNUMBER(J7)),J7/E7,"")</f>
        <v/>
      </c>
      <c r="L7" s="5" t="n"/>
      <c r="M7" s="7" t="n"/>
      <c r="N7" s="2" t="n"/>
      <c r="O7" s="8">
        <f>IF(OR(G7="",N7="",N7=0),"",IF(IF(TODAY()&lt;G7,EDATE(G7,12*N7),EDATE(G7,12*N7*(INT(DATEDIF(G7,TODAY(),"y")/N7)+1)))&gt;H7,"None before expiry",IF(TODAY()&lt;G7,EDATE(G7,12*N7),EDATE(G7,12*N7*(INT(DATEDIF(G7,TODAY(),"y")/N7)+1)))))</f>
        <v/>
      </c>
      <c r="P7" s="5" t="n"/>
      <c r="Q7" s="9">
        <f>IF(AND(ISNUMBER(J7),J7&gt;0,ISNUMBER(P7)),P7/J7,"")</f>
        <v/>
      </c>
      <c r="R7" s="10">
        <f>IF(H7="","",H7-TODAY())</f>
        <v/>
      </c>
      <c r="S7" s="11">
        <f>IF(R7="","",IF(R7&lt;0,"Expired",IF(R7&lt;=90,"Expiring ≤ 90 days",IF(R7&lt;=180,"Expiring ≤ 180 days","Active"))))</f>
        <v/>
      </c>
      <c r="T7" s="11">
        <f>IF(I7="","",IF(I7&lt;TODAY(),"Over","In lock-in"))</f>
        <v/>
      </c>
      <c r="U7" s="5" t="n"/>
      <c r="V7" s="2" t="n"/>
      <c r="W7" s="12">
        <f>IF(AND(ISNUMBER(R7),ISNUMBER(J7)),IF(R7&gt;0,J7*R7/365,0),0)</f>
        <v/>
      </c>
      <c r="X7" s="12">
        <f>IF(AND(ISNUMBER(R7),ISNUMBER(J7)),IF(R7&gt;0,J7,0),0)</f>
        <v/>
      </c>
    </row>
    <row r="8">
      <c r="A8" s="2" t="n"/>
      <c r="B8" s="2" t="n"/>
      <c r="C8" s="2" t="n"/>
      <c r="D8" s="2" t="n"/>
      <c r="E8" s="3" t="n"/>
      <c r="F8" s="4" t="n"/>
      <c r="G8" s="4" t="n"/>
      <c r="H8" s="4" t="n"/>
      <c r="I8" s="4" t="n"/>
      <c r="J8" s="5" t="n"/>
      <c r="K8" s="6">
        <f>IF(AND(ISNUMBER(E8),E8&gt;0,ISNUMBER(J8)),J8/E8,"")</f>
        <v/>
      </c>
      <c r="L8" s="5" t="n"/>
      <c r="M8" s="7" t="n"/>
      <c r="N8" s="2" t="n"/>
      <c r="O8" s="8">
        <f>IF(OR(G8="",N8="",N8=0),"",IF(IF(TODAY()&lt;G8,EDATE(G8,12*N8),EDATE(G8,12*N8*(INT(DATEDIF(G8,TODAY(),"y")/N8)+1)))&gt;H8,"None before expiry",IF(TODAY()&lt;G8,EDATE(G8,12*N8),EDATE(G8,12*N8*(INT(DATEDIF(G8,TODAY(),"y")/N8)+1)))))</f>
        <v/>
      </c>
      <c r="P8" s="5" t="n"/>
      <c r="Q8" s="9">
        <f>IF(AND(ISNUMBER(J8),J8&gt;0,ISNUMBER(P8)),P8/J8,"")</f>
        <v/>
      </c>
      <c r="R8" s="10">
        <f>IF(H8="","",H8-TODAY())</f>
        <v/>
      </c>
      <c r="S8" s="11">
        <f>IF(R8="","",IF(R8&lt;0,"Expired",IF(R8&lt;=90,"Expiring ≤ 90 days",IF(R8&lt;=180,"Expiring ≤ 180 days","Active"))))</f>
        <v/>
      </c>
      <c r="T8" s="11">
        <f>IF(I8="","",IF(I8&lt;TODAY(),"Over","In lock-in"))</f>
        <v/>
      </c>
      <c r="U8" s="5" t="n"/>
      <c r="V8" s="2" t="n"/>
      <c r="W8" s="12">
        <f>IF(AND(ISNUMBER(R8),ISNUMBER(J8)),IF(R8&gt;0,J8*R8/365,0),0)</f>
        <v/>
      </c>
      <c r="X8" s="12">
        <f>IF(AND(ISNUMBER(R8),ISNUMBER(J8)),IF(R8&gt;0,J8,0),0)</f>
        <v/>
      </c>
    </row>
    <row r="9">
      <c r="A9" s="2" t="n"/>
      <c r="B9" s="2" t="n"/>
      <c r="C9" s="2" t="n"/>
      <c r="D9" s="2" t="n"/>
      <c r="E9" s="3" t="n"/>
      <c r="F9" s="4" t="n"/>
      <c r="G9" s="4" t="n"/>
      <c r="H9" s="4" t="n"/>
      <c r="I9" s="4" t="n"/>
      <c r="J9" s="5" t="n"/>
      <c r="K9" s="6">
        <f>IF(AND(ISNUMBER(E9),E9&gt;0,ISNUMBER(J9)),J9/E9,"")</f>
        <v/>
      </c>
      <c r="L9" s="5" t="n"/>
      <c r="M9" s="7" t="n"/>
      <c r="N9" s="2" t="n"/>
      <c r="O9" s="8">
        <f>IF(OR(G9="",N9="",N9=0),"",IF(IF(TODAY()&lt;G9,EDATE(G9,12*N9),EDATE(G9,12*N9*(INT(DATEDIF(G9,TODAY(),"y")/N9)+1)))&gt;H9,"None before expiry",IF(TODAY()&lt;G9,EDATE(G9,12*N9),EDATE(G9,12*N9*(INT(DATEDIF(G9,TODAY(),"y")/N9)+1)))))</f>
        <v/>
      </c>
      <c r="P9" s="5" t="n"/>
      <c r="Q9" s="9">
        <f>IF(AND(ISNUMBER(J9),J9&gt;0,ISNUMBER(P9)),P9/J9,"")</f>
        <v/>
      </c>
      <c r="R9" s="10">
        <f>IF(H9="","",H9-TODAY())</f>
        <v/>
      </c>
      <c r="S9" s="11">
        <f>IF(R9="","",IF(R9&lt;0,"Expired",IF(R9&lt;=90,"Expiring ≤ 90 days",IF(R9&lt;=180,"Expiring ≤ 180 days","Active"))))</f>
        <v/>
      </c>
      <c r="T9" s="11">
        <f>IF(I9="","",IF(I9&lt;TODAY(),"Over","In lock-in"))</f>
        <v/>
      </c>
      <c r="U9" s="5" t="n"/>
      <c r="V9" s="2" t="n"/>
      <c r="W9" s="12">
        <f>IF(AND(ISNUMBER(R9),ISNUMBER(J9)),IF(R9&gt;0,J9*R9/365,0),0)</f>
        <v/>
      </c>
      <c r="X9" s="12">
        <f>IF(AND(ISNUMBER(R9),ISNUMBER(J9)),IF(R9&gt;0,J9,0),0)</f>
        <v/>
      </c>
    </row>
    <row r="10">
      <c r="A10" s="2" t="n"/>
      <c r="B10" s="2" t="n"/>
      <c r="C10" s="2" t="n"/>
      <c r="D10" s="2" t="n"/>
      <c r="E10" s="3" t="n"/>
      <c r="F10" s="4" t="n"/>
      <c r="G10" s="4" t="n"/>
      <c r="H10" s="4" t="n"/>
      <c r="I10" s="4" t="n"/>
      <c r="J10" s="5" t="n"/>
      <c r="K10" s="6">
        <f>IF(AND(ISNUMBER(E10),E10&gt;0,ISNUMBER(J10)),J10/E10,"")</f>
        <v/>
      </c>
      <c r="L10" s="5" t="n"/>
      <c r="M10" s="7" t="n"/>
      <c r="N10" s="2" t="n"/>
      <c r="O10" s="8">
        <f>IF(OR(G10="",N10="",N10=0),"",IF(IF(TODAY()&lt;G10,EDATE(G10,12*N10),EDATE(G10,12*N10*(INT(DATEDIF(G10,TODAY(),"y")/N10)+1)))&gt;H10,"None before expiry",IF(TODAY()&lt;G10,EDATE(G10,12*N10),EDATE(G10,12*N10*(INT(DATEDIF(G10,TODAY(),"y")/N10)+1)))))</f>
        <v/>
      </c>
      <c r="P10" s="5" t="n"/>
      <c r="Q10" s="9">
        <f>IF(AND(ISNUMBER(J10),J10&gt;0,ISNUMBER(P10)),P10/J10,"")</f>
        <v/>
      </c>
      <c r="R10" s="10">
        <f>IF(H10="","",H10-TODAY())</f>
        <v/>
      </c>
      <c r="S10" s="11">
        <f>IF(R10="","",IF(R10&lt;0,"Expired",IF(R10&lt;=90,"Expiring ≤ 90 days",IF(R10&lt;=180,"Expiring ≤ 180 days","Active"))))</f>
        <v/>
      </c>
      <c r="T10" s="11">
        <f>IF(I10="","",IF(I10&lt;TODAY(),"Over","In lock-in"))</f>
        <v/>
      </c>
      <c r="U10" s="5" t="n"/>
      <c r="V10" s="2" t="n"/>
      <c r="W10" s="12">
        <f>IF(AND(ISNUMBER(R10),ISNUMBER(J10)),IF(R10&gt;0,J10*R10/365,0),0)</f>
        <v/>
      </c>
      <c r="X10" s="12">
        <f>IF(AND(ISNUMBER(R10),ISNUMBER(J10)),IF(R10&gt;0,J10,0),0)</f>
        <v/>
      </c>
    </row>
    <row r="11">
      <c r="A11" s="2" t="n"/>
      <c r="B11" s="2" t="n"/>
      <c r="C11" s="2" t="n"/>
      <c r="D11" s="2" t="n"/>
      <c r="E11" s="3" t="n"/>
      <c r="F11" s="4" t="n"/>
      <c r="G11" s="4" t="n"/>
      <c r="H11" s="4" t="n"/>
      <c r="I11" s="4" t="n"/>
      <c r="J11" s="5" t="n"/>
      <c r="K11" s="6">
        <f>IF(AND(ISNUMBER(E11),E11&gt;0,ISNUMBER(J11)),J11/E11,"")</f>
        <v/>
      </c>
      <c r="L11" s="5" t="n"/>
      <c r="M11" s="7" t="n"/>
      <c r="N11" s="2" t="n"/>
      <c r="O11" s="8">
        <f>IF(OR(G11="",N11="",N11=0),"",IF(IF(TODAY()&lt;G11,EDATE(G11,12*N11),EDATE(G11,12*N11*(INT(DATEDIF(G11,TODAY(),"y")/N11)+1)))&gt;H11,"None before expiry",IF(TODAY()&lt;G11,EDATE(G11,12*N11),EDATE(G11,12*N11*(INT(DATEDIF(G11,TODAY(),"y")/N11)+1)))))</f>
        <v/>
      </c>
      <c r="P11" s="5" t="n"/>
      <c r="Q11" s="9">
        <f>IF(AND(ISNUMBER(J11),J11&gt;0,ISNUMBER(P11)),P11/J11,"")</f>
        <v/>
      </c>
      <c r="R11" s="10">
        <f>IF(H11="","",H11-TODAY())</f>
        <v/>
      </c>
      <c r="S11" s="11">
        <f>IF(R11="","",IF(R11&lt;0,"Expired",IF(R11&lt;=90,"Expiring ≤ 90 days",IF(R11&lt;=180,"Expiring ≤ 180 days","Active"))))</f>
        <v/>
      </c>
      <c r="T11" s="11">
        <f>IF(I11="","",IF(I11&lt;TODAY(),"Over","In lock-in"))</f>
        <v/>
      </c>
      <c r="U11" s="5" t="n"/>
      <c r="V11" s="2" t="n"/>
      <c r="W11" s="12">
        <f>IF(AND(ISNUMBER(R11),ISNUMBER(J11)),IF(R11&gt;0,J11*R11/365,0),0)</f>
        <v/>
      </c>
      <c r="X11" s="12">
        <f>IF(AND(ISNUMBER(R11),ISNUMBER(J11)),IF(R11&gt;0,J11,0),0)</f>
        <v/>
      </c>
    </row>
    <row r="12">
      <c r="A12" s="2" t="n"/>
      <c r="B12" s="2" t="n"/>
      <c r="C12" s="2" t="n"/>
      <c r="D12" s="2" t="n"/>
      <c r="E12" s="3" t="n"/>
      <c r="F12" s="4" t="n"/>
      <c r="G12" s="4" t="n"/>
      <c r="H12" s="4" t="n"/>
      <c r="I12" s="4" t="n"/>
      <c r="J12" s="5" t="n"/>
      <c r="K12" s="6">
        <f>IF(AND(ISNUMBER(E12),E12&gt;0,ISNUMBER(J12)),J12/E12,"")</f>
        <v/>
      </c>
      <c r="L12" s="5" t="n"/>
      <c r="M12" s="7" t="n"/>
      <c r="N12" s="2" t="n"/>
      <c r="O12" s="8">
        <f>IF(OR(G12="",N12="",N12=0),"",IF(IF(TODAY()&lt;G12,EDATE(G12,12*N12),EDATE(G12,12*N12*(INT(DATEDIF(G12,TODAY(),"y")/N12)+1)))&gt;H12,"None before expiry",IF(TODAY()&lt;G12,EDATE(G12,12*N12),EDATE(G12,12*N12*(INT(DATEDIF(G12,TODAY(),"y")/N12)+1)))))</f>
        <v/>
      </c>
      <c r="P12" s="5" t="n"/>
      <c r="Q12" s="9">
        <f>IF(AND(ISNUMBER(J12),J12&gt;0,ISNUMBER(P12)),P12/J12,"")</f>
        <v/>
      </c>
      <c r="R12" s="10">
        <f>IF(H12="","",H12-TODAY())</f>
        <v/>
      </c>
      <c r="S12" s="11">
        <f>IF(R12="","",IF(R12&lt;0,"Expired",IF(R12&lt;=90,"Expiring ≤ 90 days",IF(R12&lt;=180,"Expiring ≤ 180 days","Active"))))</f>
        <v/>
      </c>
      <c r="T12" s="11">
        <f>IF(I12="","",IF(I12&lt;TODAY(),"Over","In lock-in"))</f>
        <v/>
      </c>
      <c r="U12" s="5" t="n"/>
      <c r="V12" s="2" t="n"/>
      <c r="W12" s="12">
        <f>IF(AND(ISNUMBER(R12),ISNUMBER(J12)),IF(R12&gt;0,J12*R12/365,0),0)</f>
        <v/>
      </c>
      <c r="X12" s="12">
        <f>IF(AND(ISNUMBER(R12),ISNUMBER(J12)),IF(R12&gt;0,J12,0),0)</f>
        <v/>
      </c>
    </row>
    <row r="13">
      <c r="A13" s="2" t="n"/>
      <c r="B13" s="2" t="n"/>
      <c r="C13" s="2" t="n"/>
      <c r="D13" s="2" t="n"/>
      <c r="E13" s="3" t="n"/>
      <c r="F13" s="4" t="n"/>
      <c r="G13" s="4" t="n"/>
      <c r="H13" s="4" t="n"/>
      <c r="I13" s="4" t="n"/>
      <c r="J13" s="5" t="n"/>
      <c r="K13" s="6">
        <f>IF(AND(ISNUMBER(E13),E13&gt;0,ISNUMBER(J13)),J13/E13,"")</f>
        <v/>
      </c>
      <c r="L13" s="5" t="n"/>
      <c r="M13" s="7" t="n"/>
      <c r="N13" s="2" t="n"/>
      <c r="O13" s="8">
        <f>IF(OR(G13="",N13="",N13=0),"",IF(IF(TODAY()&lt;G13,EDATE(G13,12*N13),EDATE(G13,12*N13*(INT(DATEDIF(G13,TODAY(),"y")/N13)+1)))&gt;H13,"None before expiry",IF(TODAY()&lt;G13,EDATE(G13,12*N13),EDATE(G13,12*N13*(INT(DATEDIF(G13,TODAY(),"y")/N13)+1)))))</f>
        <v/>
      </c>
      <c r="P13" s="5" t="n"/>
      <c r="Q13" s="9">
        <f>IF(AND(ISNUMBER(J13),J13&gt;0,ISNUMBER(P13)),P13/J13,"")</f>
        <v/>
      </c>
      <c r="R13" s="10">
        <f>IF(H13="","",H13-TODAY())</f>
        <v/>
      </c>
      <c r="S13" s="11">
        <f>IF(R13="","",IF(R13&lt;0,"Expired",IF(R13&lt;=90,"Expiring ≤ 90 days",IF(R13&lt;=180,"Expiring ≤ 180 days","Active"))))</f>
        <v/>
      </c>
      <c r="T13" s="11">
        <f>IF(I13="","",IF(I13&lt;TODAY(),"Over","In lock-in"))</f>
        <v/>
      </c>
      <c r="U13" s="5" t="n"/>
      <c r="V13" s="2" t="n"/>
      <c r="W13" s="12">
        <f>IF(AND(ISNUMBER(R13),ISNUMBER(J13)),IF(R13&gt;0,J13*R13/365,0),0)</f>
        <v/>
      </c>
      <c r="X13" s="12">
        <f>IF(AND(ISNUMBER(R13),ISNUMBER(J13)),IF(R13&gt;0,J13,0),0)</f>
        <v/>
      </c>
    </row>
    <row r="14">
      <c r="A14" s="2" t="n"/>
      <c r="B14" s="2" t="n"/>
      <c r="C14" s="2" t="n"/>
      <c r="D14" s="2" t="n"/>
      <c r="E14" s="3" t="n"/>
      <c r="F14" s="4" t="n"/>
      <c r="G14" s="4" t="n"/>
      <c r="H14" s="4" t="n"/>
      <c r="I14" s="4" t="n"/>
      <c r="J14" s="5" t="n"/>
      <c r="K14" s="6">
        <f>IF(AND(ISNUMBER(E14),E14&gt;0,ISNUMBER(J14)),J14/E14,"")</f>
        <v/>
      </c>
      <c r="L14" s="5" t="n"/>
      <c r="M14" s="7" t="n"/>
      <c r="N14" s="2" t="n"/>
      <c r="O14" s="8">
        <f>IF(OR(G14="",N14="",N14=0),"",IF(IF(TODAY()&lt;G14,EDATE(G14,12*N14),EDATE(G14,12*N14*(INT(DATEDIF(G14,TODAY(),"y")/N14)+1)))&gt;H14,"None before expiry",IF(TODAY()&lt;G14,EDATE(G14,12*N14),EDATE(G14,12*N14*(INT(DATEDIF(G14,TODAY(),"y")/N14)+1)))))</f>
        <v/>
      </c>
      <c r="P14" s="5" t="n"/>
      <c r="Q14" s="9">
        <f>IF(AND(ISNUMBER(J14),J14&gt;0,ISNUMBER(P14)),P14/J14,"")</f>
        <v/>
      </c>
      <c r="R14" s="10">
        <f>IF(H14="","",H14-TODAY())</f>
        <v/>
      </c>
      <c r="S14" s="11">
        <f>IF(R14="","",IF(R14&lt;0,"Expired",IF(R14&lt;=90,"Expiring ≤ 90 days",IF(R14&lt;=180,"Expiring ≤ 180 days","Active"))))</f>
        <v/>
      </c>
      <c r="T14" s="11">
        <f>IF(I14="","",IF(I14&lt;TODAY(),"Over","In lock-in"))</f>
        <v/>
      </c>
      <c r="U14" s="5" t="n"/>
      <c r="V14" s="2" t="n"/>
      <c r="W14" s="12">
        <f>IF(AND(ISNUMBER(R14),ISNUMBER(J14)),IF(R14&gt;0,J14*R14/365,0),0)</f>
        <v/>
      </c>
      <c r="X14" s="12">
        <f>IF(AND(ISNUMBER(R14),ISNUMBER(J14)),IF(R14&gt;0,J14,0),0)</f>
        <v/>
      </c>
    </row>
    <row r="15">
      <c r="A15" s="2" t="n"/>
      <c r="B15" s="2" t="n"/>
      <c r="C15" s="2" t="n"/>
      <c r="D15" s="2" t="n"/>
      <c r="E15" s="3" t="n"/>
      <c r="F15" s="4" t="n"/>
      <c r="G15" s="4" t="n"/>
      <c r="H15" s="4" t="n"/>
      <c r="I15" s="4" t="n"/>
      <c r="J15" s="5" t="n"/>
      <c r="K15" s="6">
        <f>IF(AND(ISNUMBER(E15),E15&gt;0,ISNUMBER(J15)),J15/E15,"")</f>
        <v/>
      </c>
      <c r="L15" s="5" t="n"/>
      <c r="M15" s="7" t="n"/>
      <c r="N15" s="2" t="n"/>
      <c r="O15" s="8">
        <f>IF(OR(G15="",N15="",N15=0),"",IF(IF(TODAY()&lt;G15,EDATE(G15,12*N15),EDATE(G15,12*N15*(INT(DATEDIF(G15,TODAY(),"y")/N15)+1)))&gt;H15,"None before expiry",IF(TODAY()&lt;G15,EDATE(G15,12*N15),EDATE(G15,12*N15*(INT(DATEDIF(G15,TODAY(),"y")/N15)+1)))))</f>
        <v/>
      </c>
      <c r="P15" s="5" t="n"/>
      <c r="Q15" s="9">
        <f>IF(AND(ISNUMBER(J15),J15&gt;0,ISNUMBER(P15)),P15/J15,"")</f>
        <v/>
      </c>
      <c r="R15" s="10">
        <f>IF(H15="","",H15-TODAY())</f>
        <v/>
      </c>
      <c r="S15" s="11">
        <f>IF(R15="","",IF(R15&lt;0,"Expired",IF(R15&lt;=90,"Expiring ≤ 90 days",IF(R15&lt;=180,"Expiring ≤ 180 days","Active"))))</f>
        <v/>
      </c>
      <c r="T15" s="11">
        <f>IF(I15="","",IF(I15&lt;TODAY(),"Over","In lock-in"))</f>
        <v/>
      </c>
      <c r="U15" s="5" t="n"/>
      <c r="V15" s="2" t="n"/>
      <c r="W15" s="12">
        <f>IF(AND(ISNUMBER(R15),ISNUMBER(J15)),IF(R15&gt;0,J15*R15/365,0),0)</f>
        <v/>
      </c>
      <c r="X15" s="12">
        <f>IF(AND(ISNUMBER(R15),ISNUMBER(J15)),IF(R15&gt;0,J15,0),0)</f>
        <v/>
      </c>
    </row>
    <row r="16">
      <c r="A16" s="2" t="n"/>
      <c r="B16" s="2" t="n"/>
      <c r="C16" s="2" t="n"/>
      <c r="D16" s="2" t="n"/>
      <c r="E16" s="3" t="n"/>
      <c r="F16" s="4" t="n"/>
      <c r="G16" s="4" t="n"/>
      <c r="H16" s="4" t="n"/>
      <c r="I16" s="4" t="n"/>
      <c r="J16" s="5" t="n"/>
      <c r="K16" s="6">
        <f>IF(AND(ISNUMBER(E16),E16&gt;0,ISNUMBER(J16)),J16/E16,"")</f>
        <v/>
      </c>
      <c r="L16" s="5" t="n"/>
      <c r="M16" s="7" t="n"/>
      <c r="N16" s="2" t="n"/>
      <c r="O16" s="8">
        <f>IF(OR(G16="",N16="",N16=0),"",IF(IF(TODAY()&lt;G16,EDATE(G16,12*N16),EDATE(G16,12*N16*(INT(DATEDIF(G16,TODAY(),"y")/N16)+1)))&gt;H16,"None before expiry",IF(TODAY()&lt;G16,EDATE(G16,12*N16),EDATE(G16,12*N16*(INT(DATEDIF(G16,TODAY(),"y")/N16)+1)))))</f>
        <v/>
      </c>
      <c r="P16" s="5" t="n"/>
      <c r="Q16" s="9">
        <f>IF(AND(ISNUMBER(J16),J16&gt;0,ISNUMBER(P16)),P16/J16,"")</f>
        <v/>
      </c>
      <c r="R16" s="10">
        <f>IF(H16="","",H16-TODAY())</f>
        <v/>
      </c>
      <c r="S16" s="11">
        <f>IF(R16="","",IF(R16&lt;0,"Expired",IF(R16&lt;=90,"Expiring ≤ 90 days",IF(R16&lt;=180,"Expiring ≤ 180 days","Active"))))</f>
        <v/>
      </c>
      <c r="T16" s="11">
        <f>IF(I16="","",IF(I16&lt;TODAY(),"Over","In lock-in"))</f>
        <v/>
      </c>
      <c r="U16" s="5" t="n"/>
      <c r="V16" s="2" t="n"/>
      <c r="W16" s="12">
        <f>IF(AND(ISNUMBER(R16),ISNUMBER(J16)),IF(R16&gt;0,J16*R16/365,0),0)</f>
        <v/>
      </c>
      <c r="X16" s="12">
        <f>IF(AND(ISNUMBER(R16),ISNUMBER(J16)),IF(R16&gt;0,J16,0),0)</f>
        <v/>
      </c>
    </row>
    <row r="17">
      <c r="A17" s="2" t="n"/>
      <c r="B17" s="2" t="n"/>
      <c r="C17" s="2" t="n"/>
      <c r="D17" s="2" t="n"/>
      <c r="E17" s="3" t="n"/>
      <c r="F17" s="4" t="n"/>
      <c r="G17" s="4" t="n"/>
      <c r="H17" s="4" t="n"/>
      <c r="I17" s="4" t="n"/>
      <c r="J17" s="5" t="n"/>
      <c r="K17" s="6">
        <f>IF(AND(ISNUMBER(E17),E17&gt;0,ISNUMBER(J17)),J17/E17,"")</f>
        <v/>
      </c>
      <c r="L17" s="5" t="n"/>
      <c r="M17" s="7" t="n"/>
      <c r="N17" s="2" t="n"/>
      <c r="O17" s="8">
        <f>IF(OR(G17="",N17="",N17=0),"",IF(IF(TODAY()&lt;G17,EDATE(G17,12*N17),EDATE(G17,12*N17*(INT(DATEDIF(G17,TODAY(),"y")/N17)+1)))&gt;H17,"None before expiry",IF(TODAY()&lt;G17,EDATE(G17,12*N17),EDATE(G17,12*N17*(INT(DATEDIF(G17,TODAY(),"y")/N17)+1)))))</f>
        <v/>
      </c>
      <c r="P17" s="5" t="n"/>
      <c r="Q17" s="9">
        <f>IF(AND(ISNUMBER(J17),J17&gt;0,ISNUMBER(P17)),P17/J17,"")</f>
        <v/>
      </c>
      <c r="R17" s="10">
        <f>IF(H17="","",H17-TODAY())</f>
        <v/>
      </c>
      <c r="S17" s="11">
        <f>IF(R17="","",IF(R17&lt;0,"Expired",IF(R17&lt;=90,"Expiring ≤ 90 days",IF(R17&lt;=180,"Expiring ≤ 180 days","Active"))))</f>
        <v/>
      </c>
      <c r="T17" s="11">
        <f>IF(I17="","",IF(I17&lt;TODAY(),"Over","In lock-in"))</f>
        <v/>
      </c>
      <c r="U17" s="5" t="n"/>
      <c r="V17" s="2" t="n"/>
      <c r="W17" s="12">
        <f>IF(AND(ISNUMBER(R17),ISNUMBER(J17)),IF(R17&gt;0,J17*R17/365,0),0)</f>
        <v/>
      </c>
      <c r="X17" s="12">
        <f>IF(AND(ISNUMBER(R17),ISNUMBER(J17)),IF(R17&gt;0,J17,0),0)</f>
        <v/>
      </c>
    </row>
    <row r="18">
      <c r="A18" s="2" t="n"/>
      <c r="B18" s="2" t="n"/>
      <c r="C18" s="2" t="n"/>
      <c r="D18" s="2" t="n"/>
      <c r="E18" s="3" t="n"/>
      <c r="F18" s="4" t="n"/>
      <c r="G18" s="4" t="n"/>
      <c r="H18" s="4" t="n"/>
      <c r="I18" s="4" t="n"/>
      <c r="J18" s="5" t="n"/>
      <c r="K18" s="6">
        <f>IF(AND(ISNUMBER(E18),E18&gt;0,ISNUMBER(J18)),J18/E18,"")</f>
        <v/>
      </c>
      <c r="L18" s="5" t="n"/>
      <c r="M18" s="7" t="n"/>
      <c r="N18" s="2" t="n"/>
      <c r="O18" s="8">
        <f>IF(OR(G18="",N18="",N18=0),"",IF(IF(TODAY()&lt;G18,EDATE(G18,12*N18),EDATE(G18,12*N18*(INT(DATEDIF(G18,TODAY(),"y")/N18)+1)))&gt;H18,"None before expiry",IF(TODAY()&lt;G18,EDATE(G18,12*N18),EDATE(G18,12*N18*(INT(DATEDIF(G18,TODAY(),"y")/N18)+1)))))</f>
        <v/>
      </c>
      <c r="P18" s="5" t="n"/>
      <c r="Q18" s="9">
        <f>IF(AND(ISNUMBER(J18),J18&gt;0,ISNUMBER(P18)),P18/J18,"")</f>
        <v/>
      </c>
      <c r="R18" s="10">
        <f>IF(H18="","",H18-TODAY())</f>
        <v/>
      </c>
      <c r="S18" s="11">
        <f>IF(R18="","",IF(R18&lt;0,"Expired",IF(R18&lt;=90,"Expiring ≤ 90 days",IF(R18&lt;=180,"Expiring ≤ 180 days","Active"))))</f>
        <v/>
      </c>
      <c r="T18" s="11">
        <f>IF(I18="","",IF(I18&lt;TODAY(),"Over","In lock-in"))</f>
        <v/>
      </c>
      <c r="U18" s="5" t="n"/>
      <c r="V18" s="2" t="n"/>
      <c r="W18" s="12">
        <f>IF(AND(ISNUMBER(R18),ISNUMBER(J18)),IF(R18&gt;0,J18*R18/365,0),0)</f>
        <v/>
      </c>
      <c r="X18" s="12">
        <f>IF(AND(ISNUMBER(R18),ISNUMBER(J18)),IF(R18&gt;0,J18,0),0)</f>
        <v/>
      </c>
    </row>
    <row r="19">
      <c r="A19" s="2" t="n"/>
      <c r="B19" s="2" t="n"/>
      <c r="C19" s="2" t="n"/>
      <c r="D19" s="2" t="n"/>
      <c r="E19" s="3" t="n"/>
      <c r="F19" s="4" t="n"/>
      <c r="G19" s="4" t="n"/>
      <c r="H19" s="4" t="n"/>
      <c r="I19" s="4" t="n"/>
      <c r="J19" s="5" t="n"/>
      <c r="K19" s="6">
        <f>IF(AND(ISNUMBER(E19),E19&gt;0,ISNUMBER(J19)),J19/E19,"")</f>
        <v/>
      </c>
      <c r="L19" s="5" t="n"/>
      <c r="M19" s="7" t="n"/>
      <c r="N19" s="2" t="n"/>
      <c r="O19" s="8">
        <f>IF(OR(G19="",N19="",N19=0),"",IF(IF(TODAY()&lt;G19,EDATE(G19,12*N19),EDATE(G19,12*N19*(INT(DATEDIF(G19,TODAY(),"y")/N19)+1)))&gt;H19,"None before expiry",IF(TODAY()&lt;G19,EDATE(G19,12*N19),EDATE(G19,12*N19*(INT(DATEDIF(G19,TODAY(),"y")/N19)+1)))))</f>
        <v/>
      </c>
      <c r="P19" s="5" t="n"/>
      <c r="Q19" s="9">
        <f>IF(AND(ISNUMBER(J19),J19&gt;0,ISNUMBER(P19)),P19/J19,"")</f>
        <v/>
      </c>
      <c r="R19" s="10">
        <f>IF(H19="","",H19-TODAY())</f>
        <v/>
      </c>
      <c r="S19" s="11">
        <f>IF(R19="","",IF(R19&lt;0,"Expired",IF(R19&lt;=90,"Expiring ≤ 90 days",IF(R19&lt;=180,"Expiring ≤ 180 days","Active"))))</f>
        <v/>
      </c>
      <c r="T19" s="11">
        <f>IF(I19="","",IF(I19&lt;TODAY(),"Over","In lock-in"))</f>
        <v/>
      </c>
      <c r="U19" s="5" t="n"/>
      <c r="V19" s="2" t="n"/>
      <c r="W19" s="12">
        <f>IF(AND(ISNUMBER(R19),ISNUMBER(J19)),IF(R19&gt;0,J19*R19/365,0),0)</f>
        <v/>
      </c>
      <c r="X19" s="12">
        <f>IF(AND(ISNUMBER(R19),ISNUMBER(J19)),IF(R19&gt;0,J19,0),0)</f>
        <v/>
      </c>
    </row>
    <row r="20">
      <c r="A20" s="2" t="n"/>
      <c r="B20" s="2" t="n"/>
      <c r="C20" s="2" t="n"/>
      <c r="D20" s="2" t="n"/>
      <c r="E20" s="3" t="n"/>
      <c r="F20" s="4" t="n"/>
      <c r="G20" s="4" t="n"/>
      <c r="H20" s="4" t="n"/>
      <c r="I20" s="4" t="n"/>
      <c r="J20" s="5" t="n"/>
      <c r="K20" s="6">
        <f>IF(AND(ISNUMBER(E20),E20&gt;0,ISNUMBER(J20)),J20/E20,"")</f>
        <v/>
      </c>
      <c r="L20" s="5" t="n"/>
      <c r="M20" s="7" t="n"/>
      <c r="N20" s="2" t="n"/>
      <c r="O20" s="8">
        <f>IF(OR(G20="",N20="",N20=0),"",IF(IF(TODAY()&lt;G20,EDATE(G20,12*N20),EDATE(G20,12*N20*(INT(DATEDIF(G20,TODAY(),"y")/N20)+1)))&gt;H20,"None before expiry",IF(TODAY()&lt;G20,EDATE(G20,12*N20),EDATE(G20,12*N20*(INT(DATEDIF(G20,TODAY(),"y")/N20)+1)))))</f>
        <v/>
      </c>
      <c r="P20" s="5" t="n"/>
      <c r="Q20" s="9">
        <f>IF(AND(ISNUMBER(J20),J20&gt;0,ISNUMBER(P20)),P20/J20,"")</f>
        <v/>
      </c>
      <c r="R20" s="10">
        <f>IF(H20="","",H20-TODAY())</f>
        <v/>
      </c>
      <c r="S20" s="11">
        <f>IF(R20="","",IF(R20&lt;0,"Expired",IF(R20&lt;=90,"Expiring ≤ 90 days",IF(R20&lt;=180,"Expiring ≤ 180 days","Active"))))</f>
        <v/>
      </c>
      <c r="T20" s="11">
        <f>IF(I20="","",IF(I20&lt;TODAY(),"Over","In lock-in"))</f>
        <v/>
      </c>
      <c r="U20" s="5" t="n"/>
      <c r="V20" s="2" t="n"/>
      <c r="W20" s="12">
        <f>IF(AND(ISNUMBER(R20),ISNUMBER(J20)),IF(R20&gt;0,J20*R20/365,0),0)</f>
        <v/>
      </c>
      <c r="X20" s="12">
        <f>IF(AND(ISNUMBER(R20),ISNUMBER(J20)),IF(R20&gt;0,J20,0),0)</f>
        <v/>
      </c>
    </row>
    <row r="21">
      <c r="A21" s="2" t="n"/>
      <c r="B21" s="2" t="n"/>
      <c r="C21" s="2" t="n"/>
      <c r="D21" s="2" t="n"/>
      <c r="E21" s="3" t="n"/>
      <c r="F21" s="4" t="n"/>
      <c r="G21" s="4" t="n"/>
      <c r="H21" s="4" t="n"/>
      <c r="I21" s="4" t="n"/>
      <c r="J21" s="5" t="n"/>
      <c r="K21" s="6">
        <f>IF(AND(ISNUMBER(E21),E21&gt;0,ISNUMBER(J21)),J21/E21,"")</f>
        <v/>
      </c>
      <c r="L21" s="5" t="n"/>
      <c r="M21" s="7" t="n"/>
      <c r="N21" s="2" t="n"/>
      <c r="O21" s="8">
        <f>IF(OR(G21="",N21="",N21=0),"",IF(IF(TODAY()&lt;G21,EDATE(G21,12*N21),EDATE(G21,12*N21*(INT(DATEDIF(G21,TODAY(),"y")/N21)+1)))&gt;H21,"None before expiry",IF(TODAY()&lt;G21,EDATE(G21,12*N21),EDATE(G21,12*N21*(INT(DATEDIF(G21,TODAY(),"y")/N21)+1)))))</f>
        <v/>
      </c>
      <c r="P21" s="5" t="n"/>
      <c r="Q21" s="9">
        <f>IF(AND(ISNUMBER(J21),J21&gt;0,ISNUMBER(P21)),P21/J21,"")</f>
        <v/>
      </c>
      <c r="R21" s="10">
        <f>IF(H21="","",H21-TODAY())</f>
        <v/>
      </c>
      <c r="S21" s="11">
        <f>IF(R21="","",IF(R21&lt;0,"Expired",IF(R21&lt;=90,"Expiring ≤ 90 days",IF(R21&lt;=180,"Expiring ≤ 180 days","Active"))))</f>
        <v/>
      </c>
      <c r="T21" s="11">
        <f>IF(I21="","",IF(I21&lt;TODAY(),"Over","In lock-in"))</f>
        <v/>
      </c>
      <c r="U21" s="5" t="n"/>
      <c r="V21" s="2" t="n"/>
      <c r="W21" s="12">
        <f>IF(AND(ISNUMBER(R21),ISNUMBER(J21)),IF(R21&gt;0,J21*R21/365,0),0)</f>
        <v/>
      </c>
      <c r="X21" s="12">
        <f>IF(AND(ISNUMBER(R21),ISNUMBER(J21)),IF(R21&gt;0,J21,0),0)</f>
        <v/>
      </c>
    </row>
    <row r="22">
      <c r="A22" s="2" t="n"/>
      <c r="B22" s="2" t="n"/>
      <c r="C22" s="2" t="n"/>
      <c r="D22" s="2" t="n"/>
      <c r="E22" s="3" t="n"/>
      <c r="F22" s="4" t="n"/>
      <c r="G22" s="4" t="n"/>
      <c r="H22" s="4" t="n"/>
      <c r="I22" s="4" t="n"/>
      <c r="J22" s="5" t="n"/>
      <c r="K22" s="6">
        <f>IF(AND(ISNUMBER(E22),E22&gt;0,ISNUMBER(J22)),J22/E22,"")</f>
        <v/>
      </c>
      <c r="L22" s="5" t="n"/>
      <c r="M22" s="7" t="n"/>
      <c r="N22" s="2" t="n"/>
      <c r="O22" s="8">
        <f>IF(OR(G22="",N22="",N22=0),"",IF(IF(TODAY()&lt;G22,EDATE(G22,12*N22),EDATE(G22,12*N22*(INT(DATEDIF(G22,TODAY(),"y")/N22)+1)))&gt;H22,"None before expiry",IF(TODAY()&lt;G22,EDATE(G22,12*N22),EDATE(G22,12*N22*(INT(DATEDIF(G22,TODAY(),"y")/N22)+1)))))</f>
        <v/>
      </c>
      <c r="P22" s="5" t="n"/>
      <c r="Q22" s="9">
        <f>IF(AND(ISNUMBER(J22),J22&gt;0,ISNUMBER(P22)),P22/J22,"")</f>
        <v/>
      </c>
      <c r="R22" s="10">
        <f>IF(H22="","",H22-TODAY())</f>
        <v/>
      </c>
      <c r="S22" s="11">
        <f>IF(R22="","",IF(R22&lt;0,"Expired",IF(R22&lt;=90,"Expiring ≤ 90 days",IF(R22&lt;=180,"Expiring ≤ 180 days","Active"))))</f>
        <v/>
      </c>
      <c r="T22" s="11">
        <f>IF(I22="","",IF(I22&lt;TODAY(),"Over","In lock-in"))</f>
        <v/>
      </c>
      <c r="U22" s="5" t="n"/>
      <c r="V22" s="2" t="n"/>
      <c r="W22" s="12">
        <f>IF(AND(ISNUMBER(R22),ISNUMBER(J22)),IF(R22&gt;0,J22*R22/365,0),0)</f>
        <v/>
      </c>
      <c r="X22" s="12">
        <f>IF(AND(ISNUMBER(R22),ISNUMBER(J22)),IF(R22&gt;0,J22,0),0)</f>
        <v/>
      </c>
    </row>
    <row r="23">
      <c r="A23" s="2" t="n"/>
      <c r="B23" s="2" t="n"/>
      <c r="C23" s="2" t="n"/>
      <c r="D23" s="2" t="n"/>
      <c r="E23" s="3" t="n"/>
      <c r="F23" s="4" t="n"/>
      <c r="G23" s="4" t="n"/>
      <c r="H23" s="4" t="n"/>
      <c r="I23" s="4" t="n"/>
      <c r="J23" s="5" t="n"/>
      <c r="K23" s="6">
        <f>IF(AND(ISNUMBER(E23),E23&gt;0,ISNUMBER(J23)),J23/E23,"")</f>
        <v/>
      </c>
      <c r="L23" s="5" t="n"/>
      <c r="M23" s="7" t="n"/>
      <c r="N23" s="2" t="n"/>
      <c r="O23" s="8">
        <f>IF(OR(G23="",N23="",N23=0),"",IF(IF(TODAY()&lt;G23,EDATE(G23,12*N23),EDATE(G23,12*N23*(INT(DATEDIF(G23,TODAY(),"y")/N23)+1)))&gt;H23,"None before expiry",IF(TODAY()&lt;G23,EDATE(G23,12*N23),EDATE(G23,12*N23*(INT(DATEDIF(G23,TODAY(),"y")/N23)+1)))))</f>
        <v/>
      </c>
      <c r="P23" s="5" t="n"/>
      <c r="Q23" s="9">
        <f>IF(AND(ISNUMBER(J23),J23&gt;0,ISNUMBER(P23)),P23/J23,"")</f>
        <v/>
      </c>
      <c r="R23" s="10">
        <f>IF(H23="","",H23-TODAY())</f>
        <v/>
      </c>
      <c r="S23" s="11">
        <f>IF(R23="","",IF(R23&lt;0,"Expired",IF(R23&lt;=90,"Expiring ≤ 90 days",IF(R23&lt;=180,"Expiring ≤ 180 days","Active"))))</f>
        <v/>
      </c>
      <c r="T23" s="11">
        <f>IF(I23="","",IF(I23&lt;TODAY(),"Over","In lock-in"))</f>
        <v/>
      </c>
      <c r="U23" s="5" t="n"/>
      <c r="V23" s="2" t="n"/>
      <c r="W23" s="12">
        <f>IF(AND(ISNUMBER(R23),ISNUMBER(J23)),IF(R23&gt;0,J23*R23/365,0),0)</f>
        <v/>
      </c>
      <c r="X23" s="12">
        <f>IF(AND(ISNUMBER(R23),ISNUMBER(J23)),IF(R23&gt;0,J23,0),0)</f>
        <v/>
      </c>
    </row>
    <row r="24">
      <c r="A24" s="2" t="n"/>
      <c r="B24" s="2" t="n"/>
      <c r="C24" s="2" t="n"/>
      <c r="D24" s="2" t="n"/>
      <c r="E24" s="3" t="n"/>
      <c r="F24" s="4" t="n"/>
      <c r="G24" s="4" t="n"/>
      <c r="H24" s="4" t="n"/>
      <c r="I24" s="4" t="n"/>
      <c r="J24" s="5" t="n"/>
      <c r="K24" s="6">
        <f>IF(AND(ISNUMBER(E24),E24&gt;0,ISNUMBER(J24)),J24/E24,"")</f>
        <v/>
      </c>
      <c r="L24" s="5" t="n"/>
      <c r="M24" s="7" t="n"/>
      <c r="N24" s="2" t="n"/>
      <c r="O24" s="8">
        <f>IF(OR(G24="",N24="",N24=0),"",IF(IF(TODAY()&lt;G24,EDATE(G24,12*N24),EDATE(G24,12*N24*(INT(DATEDIF(G24,TODAY(),"y")/N24)+1)))&gt;H24,"None before expiry",IF(TODAY()&lt;G24,EDATE(G24,12*N24),EDATE(G24,12*N24*(INT(DATEDIF(G24,TODAY(),"y")/N24)+1)))))</f>
        <v/>
      </c>
      <c r="P24" s="5" t="n"/>
      <c r="Q24" s="9">
        <f>IF(AND(ISNUMBER(J24),J24&gt;0,ISNUMBER(P24)),P24/J24,"")</f>
        <v/>
      </c>
      <c r="R24" s="10">
        <f>IF(H24="","",H24-TODAY())</f>
        <v/>
      </c>
      <c r="S24" s="11">
        <f>IF(R24="","",IF(R24&lt;0,"Expired",IF(R24&lt;=90,"Expiring ≤ 90 days",IF(R24&lt;=180,"Expiring ≤ 180 days","Active"))))</f>
        <v/>
      </c>
      <c r="T24" s="11">
        <f>IF(I24="","",IF(I24&lt;TODAY(),"Over","In lock-in"))</f>
        <v/>
      </c>
      <c r="U24" s="5" t="n"/>
      <c r="V24" s="2" t="n"/>
      <c r="W24" s="12">
        <f>IF(AND(ISNUMBER(R24),ISNUMBER(J24)),IF(R24&gt;0,J24*R24/365,0),0)</f>
        <v/>
      </c>
      <c r="X24" s="12">
        <f>IF(AND(ISNUMBER(R24),ISNUMBER(J24)),IF(R24&gt;0,J24,0),0)</f>
        <v/>
      </c>
    </row>
    <row r="25">
      <c r="A25" s="2" t="n"/>
      <c r="B25" s="2" t="n"/>
      <c r="C25" s="2" t="n"/>
      <c r="D25" s="2" t="n"/>
      <c r="E25" s="3" t="n"/>
      <c r="F25" s="4" t="n"/>
      <c r="G25" s="4" t="n"/>
      <c r="H25" s="4" t="n"/>
      <c r="I25" s="4" t="n"/>
      <c r="J25" s="5" t="n"/>
      <c r="K25" s="6">
        <f>IF(AND(ISNUMBER(E25),E25&gt;0,ISNUMBER(J25)),J25/E25,"")</f>
        <v/>
      </c>
      <c r="L25" s="5" t="n"/>
      <c r="M25" s="7" t="n"/>
      <c r="N25" s="2" t="n"/>
      <c r="O25" s="8">
        <f>IF(OR(G25="",N25="",N25=0),"",IF(IF(TODAY()&lt;G25,EDATE(G25,12*N25),EDATE(G25,12*N25*(INT(DATEDIF(G25,TODAY(),"y")/N25)+1)))&gt;H25,"None before expiry",IF(TODAY()&lt;G25,EDATE(G25,12*N25),EDATE(G25,12*N25*(INT(DATEDIF(G25,TODAY(),"y")/N25)+1)))))</f>
        <v/>
      </c>
      <c r="P25" s="5" t="n"/>
      <c r="Q25" s="9">
        <f>IF(AND(ISNUMBER(J25),J25&gt;0,ISNUMBER(P25)),P25/J25,"")</f>
        <v/>
      </c>
      <c r="R25" s="10">
        <f>IF(H25="","",H25-TODAY())</f>
        <v/>
      </c>
      <c r="S25" s="11">
        <f>IF(R25="","",IF(R25&lt;0,"Expired",IF(R25&lt;=90,"Expiring ≤ 90 days",IF(R25&lt;=180,"Expiring ≤ 180 days","Active"))))</f>
        <v/>
      </c>
      <c r="T25" s="11">
        <f>IF(I25="","",IF(I25&lt;TODAY(),"Over","In lock-in"))</f>
        <v/>
      </c>
      <c r="U25" s="5" t="n"/>
      <c r="V25" s="2" t="n"/>
      <c r="W25" s="12">
        <f>IF(AND(ISNUMBER(R25),ISNUMBER(J25)),IF(R25&gt;0,J25*R25/365,0),0)</f>
        <v/>
      </c>
      <c r="X25" s="12">
        <f>IF(AND(ISNUMBER(R25),ISNUMBER(J25)),IF(R25&gt;0,J25,0),0)</f>
        <v/>
      </c>
    </row>
    <row r="26">
      <c r="A26" s="2" t="n"/>
      <c r="B26" s="2" t="n"/>
      <c r="C26" s="2" t="n"/>
      <c r="D26" s="2" t="n"/>
      <c r="E26" s="3" t="n"/>
      <c r="F26" s="4" t="n"/>
      <c r="G26" s="4" t="n"/>
      <c r="H26" s="4" t="n"/>
      <c r="I26" s="4" t="n"/>
      <c r="J26" s="5" t="n"/>
      <c r="K26" s="6">
        <f>IF(AND(ISNUMBER(E26),E26&gt;0,ISNUMBER(J26)),J26/E26,"")</f>
        <v/>
      </c>
      <c r="L26" s="5" t="n"/>
      <c r="M26" s="7" t="n"/>
      <c r="N26" s="2" t="n"/>
      <c r="O26" s="8">
        <f>IF(OR(G26="",N26="",N26=0),"",IF(IF(TODAY()&lt;G26,EDATE(G26,12*N26),EDATE(G26,12*N26*(INT(DATEDIF(G26,TODAY(),"y")/N26)+1)))&gt;H26,"None before expiry",IF(TODAY()&lt;G26,EDATE(G26,12*N26),EDATE(G26,12*N26*(INT(DATEDIF(G26,TODAY(),"y")/N26)+1)))))</f>
        <v/>
      </c>
      <c r="P26" s="5" t="n"/>
      <c r="Q26" s="9">
        <f>IF(AND(ISNUMBER(J26),J26&gt;0,ISNUMBER(P26)),P26/J26,"")</f>
        <v/>
      </c>
      <c r="R26" s="10">
        <f>IF(H26="","",H26-TODAY())</f>
        <v/>
      </c>
      <c r="S26" s="11">
        <f>IF(R26="","",IF(R26&lt;0,"Expired",IF(R26&lt;=90,"Expiring ≤ 90 days",IF(R26&lt;=180,"Expiring ≤ 180 days","Active"))))</f>
        <v/>
      </c>
      <c r="T26" s="11">
        <f>IF(I26="","",IF(I26&lt;TODAY(),"Over","In lock-in"))</f>
        <v/>
      </c>
      <c r="U26" s="5" t="n"/>
      <c r="V26" s="2" t="n"/>
      <c r="W26" s="12">
        <f>IF(AND(ISNUMBER(R26),ISNUMBER(J26)),IF(R26&gt;0,J26*R26/365,0),0)</f>
        <v/>
      </c>
      <c r="X26" s="12">
        <f>IF(AND(ISNUMBER(R26),ISNUMBER(J26)),IF(R26&gt;0,J26,0),0)</f>
        <v/>
      </c>
    </row>
    <row r="27">
      <c r="A27" s="2" t="n"/>
      <c r="B27" s="2" t="n"/>
      <c r="C27" s="2" t="n"/>
      <c r="D27" s="2" t="n"/>
      <c r="E27" s="3" t="n"/>
      <c r="F27" s="4" t="n"/>
      <c r="G27" s="4" t="n"/>
      <c r="H27" s="4" t="n"/>
      <c r="I27" s="4" t="n"/>
      <c r="J27" s="5" t="n"/>
      <c r="K27" s="6">
        <f>IF(AND(ISNUMBER(E27),E27&gt;0,ISNUMBER(J27)),J27/E27,"")</f>
        <v/>
      </c>
      <c r="L27" s="5" t="n"/>
      <c r="M27" s="7" t="n"/>
      <c r="N27" s="2" t="n"/>
      <c r="O27" s="8">
        <f>IF(OR(G27="",N27="",N27=0),"",IF(IF(TODAY()&lt;G27,EDATE(G27,12*N27),EDATE(G27,12*N27*(INT(DATEDIF(G27,TODAY(),"y")/N27)+1)))&gt;H27,"None before expiry",IF(TODAY()&lt;G27,EDATE(G27,12*N27),EDATE(G27,12*N27*(INT(DATEDIF(G27,TODAY(),"y")/N27)+1)))))</f>
        <v/>
      </c>
      <c r="P27" s="5" t="n"/>
      <c r="Q27" s="9">
        <f>IF(AND(ISNUMBER(J27),J27&gt;0,ISNUMBER(P27)),P27/J27,"")</f>
        <v/>
      </c>
      <c r="R27" s="10">
        <f>IF(H27="","",H27-TODAY())</f>
        <v/>
      </c>
      <c r="S27" s="11">
        <f>IF(R27="","",IF(R27&lt;0,"Expired",IF(R27&lt;=90,"Expiring ≤ 90 days",IF(R27&lt;=180,"Expiring ≤ 180 days","Active"))))</f>
        <v/>
      </c>
      <c r="T27" s="11">
        <f>IF(I27="","",IF(I27&lt;TODAY(),"Over","In lock-in"))</f>
        <v/>
      </c>
      <c r="U27" s="5" t="n"/>
      <c r="V27" s="2" t="n"/>
      <c r="W27" s="12">
        <f>IF(AND(ISNUMBER(R27),ISNUMBER(J27)),IF(R27&gt;0,J27*R27/365,0),0)</f>
        <v/>
      </c>
      <c r="X27" s="12">
        <f>IF(AND(ISNUMBER(R27),ISNUMBER(J27)),IF(R27&gt;0,J27,0),0)</f>
        <v/>
      </c>
    </row>
    <row r="28">
      <c r="A28" s="2" t="n"/>
      <c r="B28" s="2" t="n"/>
      <c r="C28" s="2" t="n"/>
      <c r="D28" s="2" t="n"/>
      <c r="E28" s="3" t="n"/>
      <c r="F28" s="4" t="n"/>
      <c r="G28" s="4" t="n"/>
      <c r="H28" s="4" t="n"/>
      <c r="I28" s="4" t="n"/>
      <c r="J28" s="5" t="n"/>
      <c r="K28" s="6">
        <f>IF(AND(ISNUMBER(E28),E28&gt;0,ISNUMBER(J28)),J28/E28,"")</f>
        <v/>
      </c>
      <c r="L28" s="5" t="n"/>
      <c r="M28" s="7" t="n"/>
      <c r="N28" s="2" t="n"/>
      <c r="O28" s="8">
        <f>IF(OR(G28="",N28="",N28=0),"",IF(IF(TODAY()&lt;G28,EDATE(G28,12*N28),EDATE(G28,12*N28*(INT(DATEDIF(G28,TODAY(),"y")/N28)+1)))&gt;H28,"None before expiry",IF(TODAY()&lt;G28,EDATE(G28,12*N28),EDATE(G28,12*N28*(INT(DATEDIF(G28,TODAY(),"y")/N28)+1)))))</f>
        <v/>
      </c>
      <c r="P28" s="5" t="n"/>
      <c r="Q28" s="9">
        <f>IF(AND(ISNUMBER(J28),J28&gt;0,ISNUMBER(P28)),P28/J28,"")</f>
        <v/>
      </c>
      <c r="R28" s="10">
        <f>IF(H28="","",H28-TODAY())</f>
        <v/>
      </c>
      <c r="S28" s="11">
        <f>IF(R28="","",IF(R28&lt;0,"Expired",IF(R28&lt;=90,"Expiring ≤ 90 days",IF(R28&lt;=180,"Expiring ≤ 180 days","Active"))))</f>
        <v/>
      </c>
      <c r="T28" s="11">
        <f>IF(I28="","",IF(I28&lt;TODAY(),"Over","In lock-in"))</f>
        <v/>
      </c>
      <c r="U28" s="5" t="n"/>
      <c r="V28" s="2" t="n"/>
      <c r="W28" s="12">
        <f>IF(AND(ISNUMBER(R28),ISNUMBER(J28)),IF(R28&gt;0,J28*R28/365,0),0)</f>
        <v/>
      </c>
      <c r="X28" s="12">
        <f>IF(AND(ISNUMBER(R28),ISNUMBER(J28)),IF(R28&gt;0,J28,0),0)</f>
        <v/>
      </c>
    </row>
    <row r="29">
      <c r="A29" s="2" t="n"/>
      <c r="B29" s="2" t="n"/>
      <c r="C29" s="2" t="n"/>
      <c r="D29" s="2" t="n"/>
      <c r="E29" s="3" t="n"/>
      <c r="F29" s="4" t="n"/>
      <c r="G29" s="4" t="n"/>
      <c r="H29" s="4" t="n"/>
      <c r="I29" s="4" t="n"/>
      <c r="J29" s="5" t="n"/>
      <c r="K29" s="6">
        <f>IF(AND(ISNUMBER(E29),E29&gt;0,ISNUMBER(J29)),J29/E29,"")</f>
        <v/>
      </c>
      <c r="L29" s="5" t="n"/>
      <c r="M29" s="7" t="n"/>
      <c r="N29" s="2" t="n"/>
      <c r="O29" s="8">
        <f>IF(OR(G29="",N29="",N29=0),"",IF(IF(TODAY()&lt;G29,EDATE(G29,12*N29),EDATE(G29,12*N29*(INT(DATEDIF(G29,TODAY(),"y")/N29)+1)))&gt;H29,"None before expiry",IF(TODAY()&lt;G29,EDATE(G29,12*N29),EDATE(G29,12*N29*(INT(DATEDIF(G29,TODAY(),"y")/N29)+1)))))</f>
        <v/>
      </c>
      <c r="P29" s="5" t="n"/>
      <c r="Q29" s="9">
        <f>IF(AND(ISNUMBER(J29),J29&gt;0,ISNUMBER(P29)),P29/J29,"")</f>
        <v/>
      </c>
      <c r="R29" s="10">
        <f>IF(H29="","",H29-TODAY())</f>
        <v/>
      </c>
      <c r="S29" s="11">
        <f>IF(R29="","",IF(R29&lt;0,"Expired",IF(R29&lt;=90,"Expiring ≤ 90 days",IF(R29&lt;=180,"Expiring ≤ 180 days","Active"))))</f>
        <v/>
      </c>
      <c r="T29" s="11">
        <f>IF(I29="","",IF(I29&lt;TODAY(),"Over","In lock-in"))</f>
        <v/>
      </c>
      <c r="U29" s="5" t="n"/>
      <c r="V29" s="2" t="n"/>
      <c r="W29" s="12">
        <f>IF(AND(ISNUMBER(R29),ISNUMBER(J29)),IF(R29&gt;0,J29*R29/365,0),0)</f>
        <v/>
      </c>
      <c r="X29" s="12">
        <f>IF(AND(ISNUMBER(R29),ISNUMBER(J29)),IF(R29&gt;0,J29,0),0)</f>
        <v/>
      </c>
    </row>
    <row r="30">
      <c r="A30" s="2" t="n"/>
      <c r="B30" s="2" t="n"/>
      <c r="C30" s="2" t="n"/>
      <c r="D30" s="2" t="n"/>
      <c r="E30" s="3" t="n"/>
      <c r="F30" s="4" t="n"/>
      <c r="G30" s="4" t="n"/>
      <c r="H30" s="4" t="n"/>
      <c r="I30" s="4" t="n"/>
      <c r="J30" s="5" t="n"/>
      <c r="K30" s="6">
        <f>IF(AND(ISNUMBER(E30),E30&gt;0,ISNUMBER(J30)),J30/E30,"")</f>
        <v/>
      </c>
      <c r="L30" s="5" t="n"/>
      <c r="M30" s="7" t="n"/>
      <c r="N30" s="2" t="n"/>
      <c r="O30" s="8">
        <f>IF(OR(G30="",N30="",N30=0),"",IF(IF(TODAY()&lt;G30,EDATE(G30,12*N30),EDATE(G30,12*N30*(INT(DATEDIF(G30,TODAY(),"y")/N30)+1)))&gt;H30,"None before expiry",IF(TODAY()&lt;G30,EDATE(G30,12*N30),EDATE(G30,12*N30*(INT(DATEDIF(G30,TODAY(),"y")/N30)+1)))))</f>
        <v/>
      </c>
      <c r="P30" s="5" t="n"/>
      <c r="Q30" s="9">
        <f>IF(AND(ISNUMBER(J30),J30&gt;0,ISNUMBER(P30)),P30/J30,"")</f>
        <v/>
      </c>
      <c r="R30" s="10">
        <f>IF(H30="","",H30-TODAY())</f>
        <v/>
      </c>
      <c r="S30" s="11">
        <f>IF(R30="","",IF(R30&lt;0,"Expired",IF(R30&lt;=90,"Expiring ≤ 90 days",IF(R30&lt;=180,"Expiring ≤ 180 days","Active"))))</f>
        <v/>
      </c>
      <c r="T30" s="11">
        <f>IF(I30="","",IF(I30&lt;TODAY(),"Over","In lock-in"))</f>
        <v/>
      </c>
      <c r="U30" s="5" t="n"/>
      <c r="V30" s="2" t="n"/>
      <c r="W30" s="12">
        <f>IF(AND(ISNUMBER(R30),ISNUMBER(J30)),IF(R30&gt;0,J30*R30/365,0),0)</f>
        <v/>
      </c>
      <c r="X30" s="12">
        <f>IF(AND(ISNUMBER(R30),ISNUMBER(J30)),IF(R30&gt;0,J30,0),0)</f>
        <v/>
      </c>
    </row>
    <row r="31">
      <c r="A31" s="2" t="n"/>
      <c r="B31" s="2" t="n"/>
      <c r="C31" s="2" t="n"/>
      <c r="D31" s="2" t="n"/>
      <c r="E31" s="3" t="n"/>
      <c r="F31" s="4" t="n"/>
      <c r="G31" s="4" t="n"/>
      <c r="H31" s="4" t="n"/>
      <c r="I31" s="4" t="n"/>
      <c r="J31" s="5" t="n"/>
      <c r="K31" s="6">
        <f>IF(AND(ISNUMBER(E31),E31&gt;0,ISNUMBER(J31)),J31/E31,"")</f>
        <v/>
      </c>
      <c r="L31" s="5" t="n"/>
      <c r="M31" s="7" t="n"/>
      <c r="N31" s="2" t="n"/>
      <c r="O31" s="8">
        <f>IF(OR(G31="",N31="",N31=0),"",IF(IF(TODAY()&lt;G31,EDATE(G31,12*N31),EDATE(G31,12*N31*(INT(DATEDIF(G31,TODAY(),"y")/N31)+1)))&gt;H31,"None before expiry",IF(TODAY()&lt;G31,EDATE(G31,12*N31),EDATE(G31,12*N31*(INT(DATEDIF(G31,TODAY(),"y")/N31)+1)))))</f>
        <v/>
      </c>
      <c r="P31" s="5" t="n"/>
      <c r="Q31" s="9">
        <f>IF(AND(ISNUMBER(J31),J31&gt;0,ISNUMBER(P31)),P31/J31,"")</f>
        <v/>
      </c>
      <c r="R31" s="10">
        <f>IF(H31="","",H31-TODAY())</f>
        <v/>
      </c>
      <c r="S31" s="11">
        <f>IF(R31="","",IF(R31&lt;0,"Expired",IF(R31&lt;=90,"Expiring ≤ 90 days",IF(R31&lt;=180,"Expiring ≤ 180 days","Active"))))</f>
        <v/>
      </c>
      <c r="T31" s="11">
        <f>IF(I31="","",IF(I31&lt;TODAY(),"Over","In lock-in"))</f>
        <v/>
      </c>
      <c r="U31" s="5" t="n"/>
      <c r="V31" s="2" t="n"/>
      <c r="W31" s="12">
        <f>IF(AND(ISNUMBER(R31),ISNUMBER(J31)),IF(R31&gt;0,J31*R31/365,0),0)</f>
        <v/>
      </c>
      <c r="X31" s="12">
        <f>IF(AND(ISNUMBER(R31),ISNUMBER(J31)),IF(R31&gt;0,J31,0),0)</f>
        <v/>
      </c>
    </row>
    <row r="32">
      <c r="A32" s="2" t="n"/>
      <c r="B32" s="2" t="n"/>
      <c r="C32" s="2" t="n"/>
      <c r="D32" s="2" t="n"/>
      <c r="E32" s="3" t="n"/>
      <c r="F32" s="4" t="n"/>
      <c r="G32" s="4" t="n"/>
      <c r="H32" s="4" t="n"/>
      <c r="I32" s="4" t="n"/>
      <c r="J32" s="5" t="n"/>
      <c r="K32" s="6">
        <f>IF(AND(ISNUMBER(E32),E32&gt;0,ISNUMBER(J32)),J32/E32,"")</f>
        <v/>
      </c>
      <c r="L32" s="5" t="n"/>
      <c r="M32" s="7" t="n"/>
      <c r="N32" s="2" t="n"/>
      <c r="O32" s="8">
        <f>IF(OR(G32="",N32="",N32=0),"",IF(IF(TODAY()&lt;G32,EDATE(G32,12*N32),EDATE(G32,12*N32*(INT(DATEDIF(G32,TODAY(),"y")/N32)+1)))&gt;H32,"None before expiry",IF(TODAY()&lt;G32,EDATE(G32,12*N32),EDATE(G32,12*N32*(INT(DATEDIF(G32,TODAY(),"y")/N32)+1)))))</f>
        <v/>
      </c>
      <c r="P32" s="5" t="n"/>
      <c r="Q32" s="9">
        <f>IF(AND(ISNUMBER(J32),J32&gt;0,ISNUMBER(P32)),P32/J32,"")</f>
        <v/>
      </c>
      <c r="R32" s="10">
        <f>IF(H32="","",H32-TODAY())</f>
        <v/>
      </c>
      <c r="S32" s="11">
        <f>IF(R32="","",IF(R32&lt;0,"Expired",IF(R32&lt;=90,"Expiring ≤ 90 days",IF(R32&lt;=180,"Expiring ≤ 180 days","Active"))))</f>
        <v/>
      </c>
      <c r="T32" s="11">
        <f>IF(I32="","",IF(I32&lt;TODAY(),"Over","In lock-in"))</f>
        <v/>
      </c>
      <c r="U32" s="5" t="n"/>
      <c r="V32" s="2" t="n"/>
      <c r="W32" s="12">
        <f>IF(AND(ISNUMBER(R32),ISNUMBER(J32)),IF(R32&gt;0,J32*R32/365,0),0)</f>
        <v/>
      </c>
      <c r="X32" s="12">
        <f>IF(AND(ISNUMBER(R32),ISNUMBER(J32)),IF(R32&gt;0,J32,0),0)</f>
        <v/>
      </c>
    </row>
    <row r="33">
      <c r="A33" s="2" t="n"/>
      <c r="B33" s="2" t="n"/>
      <c r="C33" s="2" t="n"/>
      <c r="D33" s="2" t="n"/>
      <c r="E33" s="3" t="n"/>
      <c r="F33" s="4" t="n"/>
      <c r="G33" s="4" t="n"/>
      <c r="H33" s="4" t="n"/>
      <c r="I33" s="4" t="n"/>
      <c r="J33" s="5" t="n"/>
      <c r="K33" s="6">
        <f>IF(AND(ISNUMBER(E33),E33&gt;0,ISNUMBER(J33)),J33/E33,"")</f>
        <v/>
      </c>
      <c r="L33" s="5" t="n"/>
      <c r="M33" s="7" t="n"/>
      <c r="N33" s="2" t="n"/>
      <c r="O33" s="8">
        <f>IF(OR(G33="",N33="",N33=0),"",IF(IF(TODAY()&lt;G33,EDATE(G33,12*N33),EDATE(G33,12*N33*(INT(DATEDIF(G33,TODAY(),"y")/N33)+1)))&gt;H33,"None before expiry",IF(TODAY()&lt;G33,EDATE(G33,12*N33),EDATE(G33,12*N33*(INT(DATEDIF(G33,TODAY(),"y")/N33)+1)))))</f>
        <v/>
      </c>
      <c r="P33" s="5" t="n"/>
      <c r="Q33" s="9">
        <f>IF(AND(ISNUMBER(J33),J33&gt;0,ISNUMBER(P33)),P33/J33,"")</f>
        <v/>
      </c>
      <c r="R33" s="10">
        <f>IF(H33="","",H33-TODAY())</f>
        <v/>
      </c>
      <c r="S33" s="11">
        <f>IF(R33="","",IF(R33&lt;0,"Expired",IF(R33&lt;=90,"Expiring ≤ 90 days",IF(R33&lt;=180,"Expiring ≤ 180 days","Active"))))</f>
        <v/>
      </c>
      <c r="T33" s="11">
        <f>IF(I33="","",IF(I33&lt;TODAY(),"Over","In lock-in"))</f>
        <v/>
      </c>
      <c r="U33" s="5" t="n"/>
      <c r="V33" s="2" t="n"/>
      <c r="W33" s="12">
        <f>IF(AND(ISNUMBER(R33),ISNUMBER(J33)),IF(R33&gt;0,J33*R33/365,0),0)</f>
        <v/>
      </c>
      <c r="X33" s="12">
        <f>IF(AND(ISNUMBER(R33),ISNUMBER(J33)),IF(R33&gt;0,J33,0),0)</f>
        <v/>
      </c>
    </row>
    <row r="34">
      <c r="A34" s="2" t="n"/>
      <c r="B34" s="2" t="n"/>
      <c r="C34" s="2" t="n"/>
      <c r="D34" s="2" t="n"/>
      <c r="E34" s="3" t="n"/>
      <c r="F34" s="4" t="n"/>
      <c r="G34" s="4" t="n"/>
      <c r="H34" s="4" t="n"/>
      <c r="I34" s="4" t="n"/>
      <c r="J34" s="5" t="n"/>
      <c r="K34" s="6">
        <f>IF(AND(ISNUMBER(E34),E34&gt;0,ISNUMBER(J34)),J34/E34,"")</f>
        <v/>
      </c>
      <c r="L34" s="5" t="n"/>
      <c r="M34" s="7" t="n"/>
      <c r="N34" s="2" t="n"/>
      <c r="O34" s="8">
        <f>IF(OR(G34="",N34="",N34=0),"",IF(IF(TODAY()&lt;G34,EDATE(G34,12*N34),EDATE(G34,12*N34*(INT(DATEDIF(G34,TODAY(),"y")/N34)+1)))&gt;H34,"None before expiry",IF(TODAY()&lt;G34,EDATE(G34,12*N34),EDATE(G34,12*N34*(INT(DATEDIF(G34,TODAY(),"y")/N34)+1)))))</f>
        <v/>
      </c>
      <c r="P34" s="5" t="n"/>
      <c r="Q34" s="9">
        <f>IF(AND(ISNUMBER(J34),J34&gt;0,ISNUMBER(P34)),P34/J34,"")</f>
        <v/>
      </c>
      <c r="R34" s="10">
        <f>IF(H34="","",H34-TODAY())</f>
        <v/>
      </c>
      <c r="S34" s="11">
        <f>IF(R34="","",IF(R34&lt;0,"Expired",IF(R34&lt;=90,"Expiring ≤ 90 days",IF(R34&lt;=180,"Expiring ≤ 180 days","Active"))))</f>
        <v/>
      </c>
      <c r="T34" s="11">
        <f>IF(I34="","",IF(I34&lt;TODAY(),"Over","In lock-in"))</f>
        <v/>
      </c>
      <c r="U34" s="5" t="n"/>
      <c r="V34" s="2" t="n"/>
      <c r="W34" s="12">
        <f>IF(AND(ISNUMBER(R34),ISNUMBER(J34)),IF(R34&gt;0,J34*R34/365,0),0)</f>
        <v/>
      </c>
      <c r="X34" s="12">
        <f>IF(AND(ISNUMBER(R34),ISNUMBER(J34)),IF(R34&gt;0,J34,0),0)</f>
        <v/>
      </c>
    </row>
    <row r="35">
      <c r="A35" s="2" t="n"/>
      <c r="B35" s="2" t="n"/>
      <c r="C35" s="2" t="n"/>
      <c r="D35" s="2" t="n"/>
      <c r="E35" s="3" t="n"/>
      <c r="F35" s="4" t="n"/>
      <c r="G35" s="4" t="n"/>
      <c r="H35" s="4" t="n"/>
      <c r="I35" s="4" t="n"/>
      <c r="J35" s="5" t="n"/>
      <c r="K35" s="6">
        <f>IF(AND(ISNUMBER(E35),E35&gt;0,ISNUMBER(J35)),J35/E35,"")</f>
        <v/>
      </c>
      <c r="L35" s="5" t="n"/>
      <c r="M35" s="7" t="n"/>
      <c r="N35" s="2" t="n"/>
      <c r="O35" s="8">
        <f>IF(OR(G35="",N35="",N35=0),"",IF(IF(TODAY()&lt;G35,EDATE(G35,12*N35),EDATE(G35,12*N35*(INT(DATEDIF(G35,TODAY(),"y")/N35)+1)))&gt;H35,"None before expiry",IF(TODAY()&lt;G35,EDATE(G35,12*N35),EDATE(G35,12*N35*(INT(DATEDIF(G35,TODAY(),"y")/N35)+1)))))</f>
        <v/>
      </c>
      <c r="P35" s="5" t="n"/>
      <c r="Q35" s="9">
        <f>IF(AND(ISNUMBER(J35),J35&gt;0,ISNUMBER(P35)),P35/J35,"")</f>
        <v/>
      </c>
      <c r="R35" s="10">
        <f>IF(H35="","",H35-TODAY())</f>
        <v/>
      </c>
      <c r="S35" s="11">
        <f>IF(R35="","",IF(R35&lt;0,"Expired",IF(R35&lt;=90,"Expiring ≤ 90 days",IF(R35&lt;=180,"Expiring ≤ 180 days","Active"))))</f>
        <v/>
      </c>
      <c r="T35" s="11">
        <f>IF(I35="","",IF(I35&lt;TODAY(),"Over","In lock-in"))</f>
        <v/>
      </c>
      <c r="U35" s="5" t="n"/>
      <c r="V35" s="2" t="n"/>
      <c r="W35" s="12">
        <f>IF(AND(ISNUMBER(R35),ISNUMBER(J35)),IF(R35&gt;0,J35*R35/365,0),0)</f>
        <v/>
      </c>
      <c r="X35" s="12">
        <f>IF(AND(ISNUMBER(R35),ISNUMBER(J35)),IF(R35&gt;0,J35,0),0)</f>
        <v/>
      </c>
    </row>
    <row r="36">
      <c r="A36" s="2" t="n"/>
      <c r="B36" s="2" t="n"/>
      <c r="C36" s="2" t="n"/>
      <c r="D36" s="2" t="n"/>
      <c r="E36" s="3" t="n"/>
      <c r="F36" s="4" t="n"/>
      <c r="G36" s="4" t="n"/>
      <c r="H36" s="4" t="n"/>
      <c r="I36" s="4" t="n"/>
      <c r="J36" s="5" t="n"/>
      <c r="K36" s="6">
        <f>IF(AND(ISNUMBER(E36),E36&gt;0,ISNUMBER(J36)),J36/E36,"")</f>
        <v/>
      </c>
      <c r="L36" s="5" t="n"/>
      <c r="M36" s="7" t="n"/>
      <c r="N36" s="2" t="n"/>
      <c r="O36" s="8">
        <f>IF(OR(G36="",N36="",N36=0),"",IF(IF(TODAY()&lt;G36,EDATE(G36,12*N36),EDATE(G36,12*N36*(INT(DATEDIF(G36,TODAY(),"y")/N36)+1)))&gt;H36,"None before expiry",IF(TODAY()&lt;G36,EDATE(G36,12*N36),EDATE(G36,12*N36*(INT(DATEDIF(G36,TODAY(),"y")/N36)+1)))))</f>
        <v/>
      </c>
      <c r="P36" s="5" t="n"/>
      <c r="Q36" s="9">
        <f>IF(AND(ISNUMBER(J36),J36&gt;0,ISNUMBER(P36)),P36/J36,"")</f>
        <v/>
      </c>
      <c r="R36" s="10">
        <f>IF(H36="","",H36-TODAY())</f>
        <v/>
      </c>
      <c r="S36" s="11">
        <f>IF(R36="","",IF(R36&lt;0,"Expired",IF(R36&lt;=90,"Expiring ≤ 90 days",IF(R36&lt;=180,"Expiring ≤ 180 days","Active"))))</f>
        <v/>
      </c>
      <c r="T36" s="11">
        <f>IF(I36="","",IF(I36&lt;TODAY(),"Over","In lock-in"))</f>
        <v/>
      </c>
      <c r="U36" s="5" t="n"/>
      <c r="V36" s="2" t="n"/>
      <c r="W36" s="12">
        <f>IF(AND(ISNUMBER(R36),ISNUMBER(J36)),IF(R36&gt;0,J36*R36/365,0),0)</f>
        <v/>
      </c>
      <c r="X36" s="12">
        <f>IF(AND(ISNUMBER(R36),ISNUMBER(J36)),IF(R36&gt;0,J36,0),0)</f>
        <v/>
      </c>
    </row>
    <row r="37">
      <c r="A37" s="2" t="n"/>
      <c r="B37" s="2" t="n"/>
      <c r="C37" s="2" t="n"/>
      <c r="D37" s="2" t="n"/>
      <c r="E37" s="3" t="n"/>
      <c r="F37" s="4" t="n"/>
      <c r="G37" s="4" t="n"/>
      <c r="H37" s="4" t="n"/>
      <c r="I37" s="4" t="n"/>
      <c r="J37" s="5" t="n"/>
      <c r="K37" s="6">
        <f>IF(AND(ISNUMBER(E37),E37&gt;0,ISNUMBER(J37)),J37/E37,"")</f>
        <v/>
      </c>
      <c r="L37" s="5" t="n"/>
      <c r="M37" s="7" t="n"/>
      <c r="N37" s="2" t="n"/>
      <c r="O37" s="8">
        <f>IF(OR(G37="",N37="",N37=0),"",IF(IF(TODAY()&lt;G37,EDATE(G37,12*N37),EDATE(G37,12*N37*(INT(DATEDIF(G37,TODAY(),"y")/N37)+1)))&gt;H37,"None before expiry",IF(TODAY()&lt;G37,EDATE(G37,12*N37),EDATE(G37,12*N37*(INT(DATEDIF(G37,TODAY(),"y")/N37)+1)))))</f>
        <v/>
      </c>
      <c r="P37" s="5" t="n"/>
      <c r="Q37" s="9">
        <f>IF(AND(ISNUMBER(J37),J37&gt;0,ISNUMBER(P37)),P37/J37,"")</f>
        <v/>
      </c>
      <c r="R37" s="10">
        <f>IF(H37="","",H37-TODAY())</f>
        <v/>
      </c>
      <c r="S37" s="11">
        <f>IF(R37="","",IF(R37&lt;0,"Expired",IF(R37&lt;=90,"Expiring ≤ 90 days",IF(R37&lt;=180,"Expiring ≤ 180 days","Active"))))</f>
        <v/>
      </c>
      <c r="T37" s="11">
        <f>IF(I37="","",IF(I37&lt;TODAY(),"Over","In lock-in"))</f>
        <v/>
      </c>
      <c r="U37" s="5" t="n"/>
      <c r="V37" s="2" t="n"/>
      <c r="W37" s="12">
        <f>IF(AND(ISNUMBER(R37),ISNUMBER(J37)),IF(R37&gt;0,J37*R37/365,0),0)</f>
        <v/>
      </c>
      <c r="X37" s="12">
        <f>IF(AND(ISNUMBER(R37),ISNUMBER(J37)),IF(R37&gt;0,J37,0),0)</f>
        <v/>
      </c>
    </row>
    <row r="38">
      <c r="A38" s="2" t="n"/>
      <c r="B38" s="2" t="n"/>
      <c r="C38" s="2" t="n"/>
      <c r="D38" s="2" t="n"/>
      <c r="E38" s="3" t="n"/>
      <c r="F38" s="4" t="n"/>
      <c r="G38" s="4" t="n"/>
      <c r="H38" s="4" t="n"/>
      <c r="I38" s="4" t="n"/>
      <c r="J38" s="5" t="n"/>
      <c r="K38" s="6">
        <f>IF(AND(ISNUMBER(E38),E38&gt;0,ISNUMBER(J38)),J38/E38,"")</f>
        <v/>
      </c>
      <c r="L38" s="5" t="n"/>
      <c r="M38" s="7" t="n"/>
      <c r="N38" s="2" t="n"/>
      <c r="O38" s="8">
        <f>IF(OR(G38="",N38="",N38=0),"",IF(IF(TODAY()&lt;G38,EDATE(G38,12*N38),EDATE(G38,12*N38*(INT(DATEDIF(G38,TODAY(),"y")/N38)+1)))&gt;H38,"None before expiry",IF(TODAY()&lt;G38,EDATE(G38,12*N38),EDATE(G38,12*N38*(INT(DATEDIF(G38,TODAY(),"y")/N38)+1)))))</f>
        <v/>
      </c>
      <c r="P38" s="5" t="n"/>
      <c r="Q38" s="9">
        <f>IF(AND(ISNUMBER(J38),J38&gt;0,ISNUMBER(P38)),P38/J38,"")</f>
        <v/>
      </c>
      <c r="R38" s="10">
        <f>IF(H38="","",H38-TODAY())</f>
        <v/>
      </c>
      <c r="S38" s="11">
        <f>IF(R38="","",IF(R38&lt;0,"Expired",IF(R38&lt;=90,"Expiring ≤ 90 days",IF(R38&lt;=180,"Expiring ≤ 180 days","Active"))))</f>
        <v/>
      </c>
      <c r="T38" s="11">
        <f>IF(I38="","",IF(I38&lt;TODAY(),"Over","In lock-in"))</f>
        <v/>
      </c>
      <c r="U38" s="5" t="n"/>
      <c r="V38" s="2" t="n"/>
      <c r="W38" s="12">
        <f>IF(AND(ISNUMBER(R38),ISNUMBER(J38)),IF(R38&gt;0,J38*R38/365,0),0)</f>
        <v/>
      </c>
      <c r="X38" s="12">
        <f>IF(AND(ISNUMBER(R38),ISNUMBER(J38)),IF(R38&gt;0,J38,0),0)</f>
        <v/>
      </c>
    </row>
    <row r="39">
      <c r="A39" s="2" t="n"/>
      <c r="B39" s="2" t="n"/>
      <c r="C39" s="2" t="n"/>
      <c r="D39" s="2" t="n"/>
      <c r="E39" s="3" t="n"/>
      <c r="F39" s="4" t="n"/>
      <c r="G39" s="4" t="n"/>
      <c r="H39" s="4" t="n"/>
      <c r="I39" s="4" t="n"/>
      <c r="J39" s="5" t="n"/>
      <c r="K39" s="6">
        <f>IF(AND(ISNUMBER(E39),E39&gt;0,ISNUMBER(J39)),J39/E39,"")</f>
        <v/>
      </c>
      <c r="L39" s="5" t="n"/>
      <c r="M39" s="7" t="n"/>
      <c r="N39" s="2" t="n"/>
      <c r="O39" s="8">
        <f>IF(OR(G39="",N39="",N39=0),"",IF(IF(TODAY()&lt;G39,EDATE(G39,12*N39),EDATE(G39,12*N39*(INT(DATEDIF(G39,TODAY(),"y")/N39)+1)))&gt;H39,"None before expiry",IF(TODAY()&lt;G39,EDATE(G39,12*N39),EDATE(G39,12*N39*(INT(DATEDIF(G39,TODAY(),"y")/N39)+1)))))</f>
        <v/>
      </c>
      <c r="P39" s="5" t="n"/>
      <c r="Q39" s="9">
        <f>IF(AND(ISNUMBER(J39),J39&gt;0,ISNUMBER(P39)),P39/J39,"")</f>
        <v/>
      </c>
      <c r="R39" s="10">
        <f>IF(H39="","",H39-TODAY())</f>
        <v/>
      </c>
      <c r="S39" s="11">
        <f>IF(R39="","",IF(R39&lt;0,"Expired",IF(R39&lt;=90,"Expiring ≤ 90 days",IF(R39&lt;=180,"Expiring ≤ 180 days","Active"))))</f>
        <v/>
      </c>
      <c r="T39" s="11">
        <f>IF(I39="","",IF(I39&lt;TODAY(),"Over","In lock-in"))</f>
        <v/>
      </c>
      <c r="U39" s="5" t="n"/>
      <c r="V39" s="2" t="n"/>
      <c r="W39" s="12">
        <f>IF(AND(ISNUMBER(R39),ISNUMBER(J39)),IF(R39&gt;0,J39*R39/365,0),0)</f>
        <v/>
      </c>
      <c r="X39" s="12">
        <f>IF(AND(ISNUMBER(R39),ISNUMBER(J39)),IF(R39&gt;0,J39,0),0)</f>
        <v/>
      </c>
    </row>
    <row r="40">
      <c r="A40" s="2" t="n"/>
      <c r="B40" s="2" t="n"/>
      <c r="C40" s="2" t="n"/>
      <c r="D40" s="2" t="n"/>
      <c r="E40" s="3" t="n"/>
      <c r="F40" s="4" t="n"/>
      <c r="G40" s="4" t="n"/>
      <c r="H40" s="4" t="n"/>
      <c r="I40" s="4" t="n"/>
      <c r="J40" s="5" t="n"/>
      <c r="K40" s="6">
        <f>IF(AND(ISNUMBER(E40),E40&gt;0,ISNUMBER(J40)),J40/E40,"")</f>
        <v/>
      </c>
      <c r="L40" s="5" t="n"/>
      <c r="M40" s="7" t="n"/>
      <c r="N40" s="2" t="n"/>
      <c r="O40" s="8">
        <f>IF(OR(G40="",N40="",N40=0),"",IF(IF(TODAY()&lt;G40,EDATE(G40,12*N40),EDATE(G40,12*N40*(INT(DATEDIF(G40,TODAY(),"y")/N40)+1)))&gt;H40,"None before expiry",IF(TODAY()&lt;G40,EDATE(G40,12*N40),EDATE(G40,12*N40*(INT(DATEDIF(G40,TODAY(),"y")/N40)+1)))))</f>
        <v/>
      </c>
      <c r="P40" s="5" t="n"/>
      <c r="Q40" s="9">
        <f>IF(AND(ISNUMBER(J40),J40&gt;0,ISNUMBER(P40)),P40/J40,"")</f>
        <v/>
      </c>
      <c r="R40" s="10">
        <f>IF(H40="","",H40-TODAY())</f>
        <v/>
      </c>
      <c r="S40" s="11">
        <f>IF(R40="","",IF(R40&lt;0,"Expired",IF(R40&lt;=90,"Expiring ≤ 90 days",IF(R40&lt;=180,"Expiring ≤ 180 days","Active"))))</f>
        <v/>
      </c>
      <c r="T40" s="11">
        <f>IF(I40="","",IF(I40&lt;TODAY(),"Over","In lock-in"))</f>
        <v/>
      </c>
      <c r="U40" s="5" t="n"/>
      <c r="V40" s="2" t="n"/>
      <c r="W40" s="12">
        <f>IF(AND(ISNUMBER(R40),ISNUMBER(J40)),IF(R40&gt;0,J40*R40/365,0),0)</f>
        <v/>
      </c>
      <c r="X40" s="12">
        <f>IF(AND(ISNUMBER(R40),ISNUMBER(J40)),IF(R40&gt;0,J40,0),0)</f>
        <v/>
      </c>
    </row>
    <row r="41">
      <c r="A41" s="2" t="n"/>
      <c r="B41" s="2" t="n"/>
      <c r="C41" s="2" t="n"/>
      <c r="D41" s="2" t="n"/>
      <c r="E41" s="3" t="n"/>
      <c r="F41" s="4" t="n"/>
      <c r="G41" s="4" t="n"/>
      <c r="H41" s="4" t="n"/>
      <c r="I41" s="4" t="n"/>
      <c r="J41" s="5" t="n"/>
      <c r="K41" s="6">
        <f>IF(AND(ISNUMBER(E41),E41&gt;0,ISNUMBER(J41)),J41/E41,"")</f>
        <v/>
      </c>
      <c r="L41" s="5" t="n"/>
      <c r="M41" s="7" t="n"/>
      <c r="N41" s="2" t="n"/>
      <c r="O41" s="8">
        <f>IF(OR(G41="",N41="",N41=0),"",IF(IF(TODAY()&lt;G41,EDATE(G41,12*N41),EDATE(G41,12*N41*(INT(DATEDIF(G41,TODAY(),"y")/N41)+1)))&gt;H41,"None before expiry",IF(TODAY()&lt;G41,EDATE(G41,12*N41),EDATE(G41,12*N41*(INT(DATEDIF(G41,TODAY(),"y")/N41)+1)))))</f>
        <v/>
      </c>
      <c r="P41" s="5" t="n"/>
      <c r="Q41" s="9">
        <f>IF(AND(ISNUMBER(J41),J41&gt;0,ISNUMBER(P41)),P41/J41,"")</f>
        <v/>
      </c>
      <c r="R41" s="10">
        <f>IF(H41="","",H41-TODAY())</f>
        <v/>
      </c>
      <c r="S41" s="11">
        <f>IF(R41="","",IF(R41&lt;0,"Expired",IF(R41&lt;=90,"Expiring ≤ 90 days",IF(R41&lt;=180,"Expiring ≤ 180 days","Active"))))</f>
        <v/>
      </c>
      <c r="T41" s="11">
        <f>IF(I41="","",IF(I41&lt;TODAY(),"Over","In lock-in"))</f>
        <v/>
      </c>
      <c r="U41" s="5" t="n"/>
      <c r="V41" s="2" t="n"/>
      <c r="W41" s="12">
        <f>IF(AND(ISNUMBER(R41),ISNUMBER(J41)),IF(R41&gt;0,J41*R41/365,0),0)</f>
        <v/>
      </c>
      <c r="X41" s="12">
        <f>IF(AND(ISNUMBER(R41),ISNUMBER(J41)),IF(R41&gt;0,J41,0),0)</f>
        <v/>
      </c>
    </row>
    <row r="42">
      <c r="A42" s="2" t="n"/>
      <c r="B42" s="2" t="n"/>
      <c r="C42" s="2" t="n"/>
      <c r="D42" s="2" t="n"/>
      <c r="E42" s="3" t="n"/>
      <c r="F42" s="4" t="n"/>
      <c r="G42" s="4" t="n"/>
      <c r="H42" s="4" t="n"/>
      <c r="I42" s="4" t="n"/>
      <c r="J42" s="5" t="n"/>
      <c r="K42" s="6">
        <f>IF(AND(ISNUMBER(E42),E42&gt;0,ISNUMBER(J42)),J42/E42,"")</f>
        <v/>
      </c>
      <c r="L42" s="5" t="n"/>
      <c r="M42" s="7" t="n"/>
      <c r="N42" s="2" t="n"/>
      <c r="O42" s="8">
        <f>IF(OR(G42="",N42="",N42=0),"",IF(IF(TODAY()&lt;G42,EDATE(G42,12*N42),EDATE(G42,12*N42*(INT(DATEDIF(G42,TODAY(),"y")/N42)+1)))&gt;H42,"None before expiry",IF(TODAY()&lt;G42,EDATE(G42,12*N42),EDATE(G42,12*N42*(INT(DATEDIF(G42,TODAY(),"y")/N42)+1)))))</f>
        <v/>
      </c>
      <c r="P42" s="5" t="n"/>
      <c r="Q42" s="9">
        <f>IF(AND(ISNUMBER(J42),J42&gt;0,ISNUMBER(P42)),P42/J42,"")</f>
        <v/>
      </c>
      <c r="R42" s="10">
        <f>IF(H42="","",H42-TODAY())</f>
        <v/>
      </c>
      <c r="S42" s="11">
        <f>IF(R42="","",IF(R42&lt;0,"Expired",IF(R42&lt;=90,"Expiring ≤ 90 days",IF(R42&lt;=180,"Expiring ≤ 180 days","Active"))))</f>
        <v/>
      </c>
      <c r="T42" s="11">
        <f>IF(I42="","",IF(I42&lt;TODAY(),"Over","In lock-in"))</f>
        <v/>
      </c>
      <c r="U42" s="5" t="n"/>
      <c r="V42" s="2" t="n"/>
      <c r="W42" s="12">
        <f>IF(AND(ISNUMBER(R42),ISNUMBER(J42)),IF(R42&gt;0,J42*R42/365,0),0)</f>
        <v/>
      </c>
      <c r="X42" s="12">
        <f>IF(AND(ISNUMBER(R42),ISNUMBER(J42)),IF(R42&gt;0,J42,0),0)</f>
        <v/>
      </c>
    </row>
    <row r="43">
      <c r="A43" s="2" t="n"/>
      <c r="B43" s="2" t="n"/>
      <c r="C43" s="2" t="n"/>
      <c r="D43" s="2" t="n"/>
      <c r="E43" s="3" t="n"/>
      <c r="F43" s="4" t="n"/>
      <c r="G43" s="4" t="n"/>
      <c r="H43" s="4" t="n"/>
      <c r="I43" s="4" t="n"/>
      <c r="J43" s="5" t="n"/>
      <c r="K43" s="6">
        <f>IF(AND(ISNUMBER(E43),E43&gt;0,ISNUMBER(J43)),J43/E43,"")</f>
        <v/>
      </c>
      <c r="L43" s="5" t="n"/>
      <c r="M43" s="7" t="n"/>
      <c r="N43" s="2" t="n"/>
      <c r="O43" s="8">
        <f>IF(OR(G43="",N43="",N43=0),"",IF(IF(TODAY()&lt;G43,EDATE(G43,12*N43),EDATE(G43,12*N43*(INT(DATEDIF(G43,TODAY(),"y")/N43)+1)))&gt;H43,"None before expiry",IF(TODAY()&lt;G43,EDATE(G43,12*N43),EDATE(G43,12*N43*(INT(DATEDIF(G43,TODAY(),"y")/N43)+1)))))</f>
        <v/>
      </c>
      <c r="P43" s="5" t="n"/>
      <c r="Q43" s="9">
        <f>IF(AND(ISNUMBER(J43),J43&gt;0,ISNUMBER(P43)),P43/J43,"")</f>
        <v/>
      </c>
      <c r="R43" s="10">
        <f>IF(H43="","",H43-TODAY())</f>
        <v/>
      </c>
      <c r="S43" s="11">
        <f>IF(R43="","",IF(R43&lt;0,"Expired",IF(R43&lt;=90,"Expiring ≤ 90 days",IF(R43&lt;=180,"Expiring ≤ 180 days","Active"))))</f>
        <v/>
      </c>
      <c r="T43" s="11">
        <f>IF(I43="","",IF(I43&lt;TODAY(),"Over","In lock-in"))</f>
        <v/>
      </c>
      <c r="U43" s="5" t="n"/>
      <c r="V43" s="2" t="n"/>
      <c r="W43" s="12">
        <f>IF(AND(ISNUMBER(R43),ISNUMBER(J43)),IF(R43&gt;0,J43*R43/365,0),0)</f>
        <v/>
      </c>
      <c r="X43" s="12">
        <f>IF(AND(ISNUMBER(R43),ISNUMBER(J43)),IF(R43&gt;0,J43,0),0)</f>
        <v/>
      </c>
    </row>
    <row r="44">
      <c r="A44" s="2" t="n"/>
      <c r="B44" s="2" t="n"/>
      <c r="C44" s="2" t="n"/>
      <c r="D44" s="2" t="n"/>
      <c r="E44" s="3" t="n"/>
      <c r="F44" s="4" t="n"/>
      <c r="G44" s="4" t="n"/>
      <c r="H44" s="4" t="n"/>
      <c r="I44" s="4" t="n"/>
      <c r="J44" s="5" t="n"/>
      <c r="K44" s="6">
        <f>IF(AND(ISNUMBER(E44),E44&gt;0,ISNUMBER(J44)),J44/E44,"")</f>
        <v/>
      </c>
      <c r="L44" s="5" t="n"/>
      <c r="M44" s="7" t="n"/>
      <c r="N44" s="2" t="n"/>
      <c r="O44" s="8">
        <f>IF(OR(G44="",N44="",N44=0),"",IF(IF(TODAY()&lt;G44,EDATE(G44,12*N44),EDATE(G44,12*N44*(INT(DATEDIF(G44,TODAY(),"y")/N44)+1)))&gt;H44,"None before expiry",IF(TODAY()&lt;G44,EDATE(G44,12*N44),EDATE(G44,12*N44*(INT(DATEDIF(G44,TODAY(),"y")/N44)+1)))))</f>
        <v/>
      </c>
      <c r="P44" s="5" t="n"/>
      <c r="Q44" s="9">
        <f>IF(AND(ISNUMBER(J44),J44&gt;0,ISNUMBER(P44)),P44/J44,"")</f>
        <v/>
      </c>
      <c r="R44" s="10">
        <f>IF(H44="","",H44-TODAY())</f>
        <v/>
      </c>
      <c r="S44" s="11">
        <f>IF(R44="","",IF(R44&lt;0,"Expired",IF(R44&lt;=90,"Expiring ≤ 90 days",IF(R44&lt;=180,"Expiring ≤ 180 days","Active"))))</f>
        <v/>
      </c>
      <c r="T44" s="11">
        <f>IF(I44="","",IF(I44&lt;TODAY(),"Over","In lock-in"))</f>
        <v/>
      </c>
      <c r="U44" s="5" t="n"/>
      <c r="V44" s="2" t="n"/>
      <c r="W44" s="12">
        <f>IF(AND(ISNUMBER(R44),ISNUMBER(J44)),IF(R44&gt;0,J44*R44/365,0),0)</f>
        <v/>
      </c>
      <c r="X44" s="12">
        <f>IF(AND(ISNUMBER(R44),ISNUMBER(J44)),IF(R44&gt;0,J44,0),0)</f>
        <v/>
      </c>
    </row>
    <row r="45">
      <c r="A45" s="2" t="n"/>
      <c r="B45" s="2" t="n"/>
      <c r="C45" s="2" t="n"/>
      <c r="D45" s="2" t="n"/>
      <c r="E45" s="3" t="n"/>
      <c r="F45" s="4" t="n"/>
      <c r="G45" s="4" t="n"/>
      <c r="H45" s="4" t="n"/>
      <c r="I45" s="4" t="n"/>
      <c r="J45" s="5" t="n"/>
      <c r="K45" s="6">
        <f>IF(AND(ISNUMBER(E45),E45&gt;0,ISNUMBER(J45)),J45/E45,"")</f>
        <v/>
      </c>
      <c r="L45" s="5" t="n"/>
      <c r="M45" s="7" t="n"/>
      <c r="N45" s="2" t="n"/>
      <c r="O45" s="8">
        <f>IF(OR(G45="",N45="",N45=0),"",IF(IF(TODAY()&lt;G45,EDATE(G45,12*N45),EDATE(G45,12*N45*(INT(DATEDIF(G45,TODAY(),"y")/N45)+1)))&gt;H45,"None before expiry",IF(TODAY()&lt;G45,EDATE(G45,12*N45),EDATE(G45,12*N45*(INT(DATEDIF(G45,TODAY(),"y")/N45)+1)))))</f>
        <v/>
      </c>
      <c r="P45" s="5" t="n"/>
      <c r="Q45" s="9">
        <f>IF(AND(ISNUMBER(J45),J45&gt;0,ISNUMBER(P45)),P45/J45,"")</f>
        <v/>
      </c>
      <c r="R45" s="10">
        <f>IF(H45="","",H45-TODAY())</f>
        <v/>
      </c>
      <c r="S45" s="11">
        <f>IF(R45="","",IF(R45&lt;0,"Expired",IF(R45&lt;=90,"Expiring ≤ 90 days",IF(R45&lt;=180,"Expiring ≤ 180 days","Active"))))</f>
        <v/>
      </c>
      <c r="T45" s="11">
        <f>IF(I45="","",IF(I45&lt;TODAY(),"Over","In lock-in"))</f>
        <v/>
      </c>
      <c r="U45" s="5" t="n"/>
      <c r="V45" s="2" t="n"/>
      <c r="W45" s="12">
        <f>IF(AND(ISNUMBER(R45),ISNUMBER(J45)),IF(R45&gt;0,J45*R45/365,0),0)</f>
        <v/>
      </c>
      <c r="X45" s="12">
        <f>IF(AND(ISNUMBER(R45),ISNUMBER(J45)),IF(R45&gt;0,J45,0),0)</f>
        <v/>
      </c>
    </row>
    <row r="46">
      <c r="A46" s="2" t="n"/>
      <c r="B46" s="2" t="n"/>
      <c r="C46" s="2" t="n"/>
      <c r="D46" s="2" t="n"/>
      <c r="E46" s="3" t="n"/>
      <c r="F46" s="4" t="n"/>
      <c r="G46" s="4" t="n"/>
      <c r="H46" s="4" t="n"/>
      <c r="I46" s="4" t="n"/>
      <c r="J46" s="5" t="n"/>
      <c r="K46" s="6">
        <f>IF(AND(ISNUMBER(E46),E46&gt;0,ISNUMBER(J46)),J46/E46,"")</f>
        <v/>
      </c>
      <c r="L46" s="5" t="n"/>
      <c r="M46" s="7" t="n"/>
      <c r="N46" s="2" t="n"/>
      <c r="O46" s="8">
        <f>IF(OR(G46="",N46="",N46=0),"",IF(IF(TODAY()&lt;G46,EDATE(G46,12*N46),EDATE(G46,12*N46*(INT(DATEDIF(G46,TODAY(),"y")/N46)+1)))&gt;H46,"None before expiry",IF(TODAY()&lt;G46,EDATE(G46,12*N46),EDATE(G46,12*N46*(INT(DATEDIF(G46,TODAY(),"y")/N46)+1)))))</f>
        <v/>
      </c>
      <c r="P46" s="5" t="n"/>
      <c r="Q46" s="9">
        <f>IF(AND(ISNUMBER(J46),J46&gt;0,ISNUMBER(P46)),P46/J46,"")</f>
        <v/>
      </c>
      <c r="R46" s="10">
        <f>IF(H46="","",H46-TODAY())</f>
        <v/>
      </c>
      <c r="S46" s="11">
        <f>IF(R46="","",IF(R46&lt;0,"Expired",IF(R46&lt;=90,"Expiring ≤ 90 days",IF(R46&lt;=180,"Expiring ≤ 180 days","Active"))))</f>
        <v/>
      </c>
      <c r="T46" s="11">
        <f>IF(I46="","",IF(I46&lt;TODAY(),"Over","In lock-in"))</f>
        <v/>
      </c>
      <c r="U46" s="5" t="n"/>
      <c r="V46" s="2" t="n"/>
      <c r="W46" s="12">
        <f>IF(AND(ISNUMBER(R46),ISNUMBER(J46)),IF(R46&gt;0,J46*R46/365,0),0)</f>
        <v/>
      </c>
      <c r="X46" s="12">
        <f>IF(AND(ISNUMBER(R46),ISNUMBER(J46)),IF(R46&gt;0,J46,0),0)</f>
        <v/>
      </c>
    </row>
    <row r="47">
      <c r="A47" s="2" t="n"/>
      <c r="B47" s="2" t="n"/>
      <c r="C47" s="2" t="n"/>
      <c r="D47" s="2" t="n"/>
      <c r="E47" s="3" t="n"/>
      <c r="F47" s="4" t="n"/>
      <c r="G47" s="4" t="n"/>
      <c r="H47" s="4" t="n"/>
      <c r="I47" s="4" t="n"/>
      <c r="J47" s="5" t="n"/>
      <c r="K47" s="6">
        <f>IF(AND(ISNUMBER(E47),E47&gt;0,ISNUMBER(J47)),J47/E47,"")</f>
        <v/>
      </c>
      <c r="L47" s="5" t="n"/>
      <c r="M47" s="7" t="n"/>
      <c r="N47" s="2" t="n"/>
      <c r="O47" s="8">
        <f>IF(OR(G47="",N47="",N47=0),"",IF(IF(TODAY()&lt;G47,EDATE(G47,12*N47),EDATE(G47,12*N47*(INT(DATEDIF(G47,TODAY(),"y")/N47)+1)))&gt;H47,"None before expiry",IF(TODAY()&lt;G47,EDATE(G47,12*N47),EDATE(G47,12*N47*(INT(DATEDIF(G47,TODAY(),"y")/N47)+1)))))</f>
        <v/>
      </c>
      <c r="P47" s="5" t="n"/>
      <c r="Q47" s="9">
        <f>IF(AND(ISNUMBER(J47),J47&gt;0,ISNUMBER(P47)),P47/J47,"")</f>
        <v/>
      </c>
      <c r="R47" s="10">
        <f>IF(H47="","",H47-TODAY())</f>
        <v/>
      </c>
      <c r="S47" s="11">
        <f>IF(R47="","",IF(R47&lt;0,"Expired",IF(R47&lt;=90,"Expiring ≤ 90 days",IF(R47&lt;=180,"Expiring ≤ 180 days","Active"))))</f>
        <v/>
      </c>
      <c r="T47" s="11">
        <f>IF(I47="","",IF(I47&lt;TODAY(),"Over","In lock-in"))</f>
        <v/>
      </c>
      <c r="U47" s="5" t="n"/>
      <c r="V47" s="2" t="n"/>
      <c r="W47" s="12">
        <f>IF(AND(ISNUMBER(R47),ISNUMBER(J47)),IF(R47&gt;0,J47*R47/365,0),0)</f>
        <v/>
      </c>
      <c r="X47" s="12">
        <f>IF(AND(ISNUMBER(R47),ISNUMBER(J47)),IF(R47&gt;0,J47,0),0)</f>
        <v/>
      </c>
    </row>
    <row r="48">
      <c r="A48" s="2" t="n"/>
      <c r="B48" s="2" t="n"/>
      <c r="C48" s="2" t="n"/>
      <c r="D48" s="2" t="n"/>
      <c r="E48" s="3" t="n"/>
      <c r="F48" s="4" t="n"/>
      <c r="G48" s="4" t="n"/>
      <c r="H48" s="4" t="n"/>
      <c r="I48" s="4" t="n"/>
      <c r="J48" s="5" t="n"/>
      <c r="K48" s="6">
        <f>IF(AND(ISNUMBER(E48),E48&gt;0,ISNUMBER(J48)),J48/E48,"")</f>
        <v/>
      </c>
      <c r="L48" s="5" t="n"/>
      <c r="M48" s="7" t="n"/>
      <c r="N48" s="2" t="n"/>
      <c r="O48" s="8">
        <f>IF(OR(G48="",N48="",N48=0),"",IF(IF(TODAY()&lt;G48,EDATE(G48,12*N48),EDATE(G48,12*N48*(INT(DATEDIF(G48,TODAY(),"y")/N48)+1)))&gt;H48,"None before expiry",IF(TODAY()&lt;G48,EDATE(G48,12*N48),EDATE(G48,12*N48*(INT(DATEDIF(G48,TODAY(),"y")/N48)+1)))))</f>
        <v/>
      </c>
      <c r="P48" s="5" t="n"/>
      <c r="Q48" s="9">
        <f>IF(AND(ISNUMBER(J48),J48&gt;0,ISNUMBER(P48)),P48/J48,"")</f>
        <v/>
      </c>
      <c r="R48" s="10">
        <f>IF(H48="","",H48-TODAY())</f>
        <v/>
      </c>
      <c r="S48" s="11">
        <f>IF(R48="","",IF(R48&lt;0,"Expired",IF(R48&lt;=90,"Expiring ≤ 90 days",IF(R48&lt;=180,"Expiring ≤ 180 days","Active"))))</f>
        <v/>
      </c>
      <c r="T48" s="11">
        <f>IF(I48="","",IF(I48&lt;TODAY(),"Over","In lock-in"))</f>
        <v/>
      </c>
      <c r="U48" s="5" t="n"/>
      <c r="V48" s="2" t="n"/>
      <c r="W48" s="12">
        <f>IF(AND(ISNUMBER(R48),ISNUMBER(J48)),IF(R48&gt;0,J48*R48/365,0),0)</f>
        <v/>
      </c>
      <c r="X48" s="12">
        <f>IF(AND(ISNUMBER(R48),ISNUMBER(J48)),IF(R48&gt;0,J48,0),0)</f>
        <v/>
      </c>
    </row>
    <row r="49">
      <c r="A49" s="2" t="n"/>
      <c r="B49" s="2" t="n"/>
      <c r="C49" s="2" t="n"/>
      <c r="D49" s="2" t="n"/>
      <c r="E49" s="3" t="n"/>
      <c r="F49" s="4" t="n"/>
      <c r="G49" s="4" t="n"/>
      <c r="H49" s="4" t="n"/>
      <c r="I49" s="4" t="n"/>
      <c r="J49" s="5" t="n"/>
      <c r="K49" s="6">
        <f>IF(AND(ISNUMBER(E49),E49&gt;0,ISNUMBER(J49)),J49/E49,"")</f>
        <v/>
      </c>
      <c r="L49" s="5" t="n"/>
      <c r="M49" s="7" t="n"/>
      <c r="N49" s="2" t="n"/>
      <c r="O49" s="8">
        <f>IF(OR(G49="",N49="",N49=0),"",IF(IF(TODAY()&lt;G49,EDATE(G49,12*N49),EDATE(G49,12*N49*(INT(DATEDIF(G49,TODAY(),"y")/N49)+1)))&gt;H49,"None before expiry",IF(TODAY()&lt;G49,EDATE(G49,12*N49),EDATE(G49,12*N49*(INT(DATEDIF(G49,TODAY(),"y")/N49)+1)))))</f>
        <v/>
      </c>
      <c r="P49" s="5" t="n"/>
      <c r="Q49" s="9">
        <f>IF(AND(ISNUMBER(J49),J49&gt;0,ISNUMBER(P49)),P49/J49,"")</f>
        <v/>
      </c>
      <c r="R49" s="10">
        <f>IF(H49="","",H49-TODAY())</f>
        <v/>
      </c>
      <c r="S49" s="11">
        <f>IF(R49="","",IF(R49&lt;0,"Expired",IF(R49&lt;=90,"Expiring ≤ 90 days",IF(R49&lt;=180,"Expiring ≤ 180 days","Active"))))</f>
        <v/>
      </c>
      <c r="T49" s="11">
        <f>IF(I49="","",IF(I49&lt;TODAY(),"Over","In lock-in"))</f>
        <v/>
      </c>
      <c r="U49" s="5" t="n"/>
      <c r="V49" s="2" t="n"/>
      <c r="W49" s="12">
        <f>IF(AND(ISNUMBER(R49),ISNUMBER(J49)),IF(R49&gt;0,J49*R49/365,0),0)</f>
        <v/>
      </c>
      <c r="X49" s="12">
        <f>IF(AND(ISNUMBER(R49),ISNUMBER(J49)),IF(R49&gt;0,J49,0),0)</f>
        <v/>
      </c>
    </row>
    <row r="50">
      <c r="A50" s="2" t="n"/>
      <c r="B50" s="2" t="n"/>
      <c r="C50" s="2" t="n"/>
      <c r="D50" s="2" t="n"/>
      <c r="E50" s="3" t="n"/>
      <c r="F50" s="4" t="n"/>
      <c r="G50" s="4" t="n"/>
      <c r="H50" s="4" t="n"/>
      <c r="I50" s="4" t="n"/>
      <c r="J50" s="5" t="n"/>
      <c r="K50" s="6">
        <f>IF(AND(ISNUMBER(E50),E50&gt;0,ISNUMBER(J50)),J50/E50,"")</f>
        <v/>
      </c>
      <c r="L50" s="5" t="n"/>
      <c r="M50" s="7" t="n"/>
      <c r="N50" s="2" t="n"/>
      <c r="O50" s="8">
        <f>IF(OR(G50="",N50="",N50=0),"",IF(IF(TODAY()&lt;G50,EDATE(G50,12*N50),EDATE(G50,12*N50*(INT(DATEDIF(G50,TODAY(),"y")/N50)+1)))&gt;H50,"None before expiry",IF(TODAY()&lt;G50,EDATE(G50,12*N50),EDATE(G50,12*N50*(INT(DATEDIF(G50,TODAY(),"y")/N50)+1)))))</f>
        <v/>
      </c>
      <c r="P50" s="5" t="n"/>
      <c r="Q50" s="9">
        <f>IF(AND(ISNUMBER(J50),J50&gt;0,ISNUMBER(P50)),P50/J50,"")</f>
        <v/>
      </c>
      <c r="R50" s="10">
        <f>IF(H50="","",H50-TODAY())</f>
        <v/>
      </c>
      <c r="S50" s="11">
        <f>IF(R50="","",IF(R50&lt;0,"Expired",IF(R50&lt;=90,"Expiring ≤ 90 days",IF(R50&lt;=180,"Expiring ≤ 180 days","Active"))))</f>
        <v/>
      </c>
      <c r="T50" s="11">
        <f>IF(I50="","",IF(I50&lt;TODAY(),"Over","In lock-in"))</f>
        <v/>
      </c>
      <c r="U50" s="5" t="n"/>
      <c r="V50" s="2" t="n"/>
      <c r="W50" s="12">
        <f>IF(AND(ISNUMBER(R50),ISNUMBER(J50)),IF(R50&gt;0,J50*R50/365,0),0)</f>
        <v/>
      </c>
      <c r="X50" s="12">
        <f>IF(AND(ISNUMBER(R50),ISNUMBER(J50)),IF(R50&gt;0,J50,0),0)</f>
        <v/>
      </c>
    </row>
    <row r="51">
      <c r="A51" s="2" t="n"/>
      <c r="B51" s="2" t="n"/>
      <c r="C51" s="2" t="n"/>
      <c r="D51" s="2" t="n"/>
      <c r="E51" s="3" t="n"/>
      <c r="F51" s="4" t="n"/>
      <c r="G51" s="4" t="n"/>
      <c r="H51" s="4" t="n"/>
      <c r="I51" s="4" t="n"/>
      <c r="J51" s="5" t="n"/>
      <c r="K51" s="6">
        <f>IF(AND(ISNUMBER(E51),E51&gt;0,ISNUMBER(J51)),J51/E51,"")</f>
        <v/>
      </c>
      <c r="L51" s="5" t="n"/>
      <c r="M51" s="7" t="n"/>
      <c r="N51" s="2" t="n"/>
      <c r="O51" s="8">
        <f>IF(OR(G51="",N51="",N51=0),"",IF(IF(TODAY()&lt;G51,EDATE(G51,12*N51),EDATE(G51,12*N51*(INT(DATEDIF(G51,TODAY(),"y")/N51)+1)))&gt;H51,"None before expiry",IF(TODAY()&lt;G51,EDATE(G51,12*N51),EDATE(G51,12*N51*(INT(DATEDIF(G51,TODAY(),"y")/N51)+1)))))</f>
        <v/>
      </c>
      <c r="P51" s="5" t="n"/>
      <c r="Q51" s="9">
        <f>IF(AND(ISNUMBER(J51),J51&gt;0,ISNUMBER(P51)),P51/J51,"")</f>
        <v/>
      </c>
      <c r="R51" s="10">
        <f>IF(H51="","",H51-TODAY())</f>
        <v/>
      </c>
      <c r="S51" s="11">
        <f>IF(R51="","",IF(R51&lt;0,"Expired",IF(R51&lt;=90,"Expiring ≤ 90 days",IF(R51&lt;=180,"Expiring ≤ 180 days","Active"))))</f>
        <v/>
      </c>
      <c r="T51" s="11">
        <f>IF(I51="","",IF(I51&lt;TODAY(),"Over","In lock-in"))</f>
        <v/>
      </c>
      <c r="U51" s="5" t="n"/>
      <c r="V51" s="2" t="n"/>
      <c r="W51" s="12">
        <f>IF(AND(ISNUMBER(R51),ISNUMBER(J51)),IF(R51&gt;0,J51*R51/365,0),0)</f>
        <v/>
      </c>
      <c r="X51" s="12">
        <f>IF(AND(ISNUMBER(R51),ISNUMBER(J51)),IF(R51&gt;0,J51,0),0)</f>
        <v/>
      </c>
    </row>
    <row r="52">
      <c r="A52" s="2" t="n"/>
      <c r="B52" s="2" t="n"/>
      <c r="C52" s="2" t="n"/>
      <c r="D52" s="2" t="n"/>
      <c r="E52" s="3" t="n"/>
      <c r="F52" s="4" t="n"/>
      <c r="G52" s="4" t="n"/>
      <c r="H52" s="4" t="n"/>
      <c r="I52" s="4" t="n"/>
      <c r="J52" s="5" t="n"/>
      <c r="K52" s="6">
        <f>IF(AND(ISNUMBER(E52),E52&gt;0,ISNUMBER(J52)),J52/E52,"")</f>
        <v/>
      </c>
      <c r="L52" s="5" t="n"/>
      <c r="M52" s="7" t="n"/>
      <c r="N52" s="2" t="n"/>
      <c r="O52" s="8">
        <f>IF(OR(G52="",N52="",N52=0),"",IF(IF(TODAY()&lt;G52,EDATE(G52,12*N52),EDATE(G52,12*N52*(INT(DATEDIF(G52,TODAY(),"y")/N52)+1)))&gt;H52,"None before expiry",IF(TODAY()&lt;G52,EDATE(G52,12*N52),EDATE(G52,12*N52*(INT(DATEDIF(G52,TODAY(),"y")/N52)+1)))))</f>
        <v/>
      </c>
      <c r="P52" s="5" t="n"/>
      <c r="Q52" s="9">
        <f>IF(AND(ISNUMBER(J52),J52&gt;0,ISNUMBER(P52)),P52/J52,"")</f>
        <v/>
      </c>
      <c r="R52" s="10">
        <f>IF(H52="","",H52-TODAY())</f>
        <v/>
      </c>
      <c r="S52" s="11">
        <f>IF(R52="","",IF(R52&lt;0,"Expired",IF(R52&lt;=90,"Expiring ≤ 90 days",IF(R52&lt;=180,"Expiring ≤ 180 days","Active"))))</f>
        <v/>
      </c>
      <c r="T52" s="11">
        <f>IF(I52="","",IF(I52&lt;TODAY(),"Over","In lock-in"))</f>
        <v/>
      </c>
      <c r="U52" s="5" t="n"/>
      <c r="V52" s="2" t="n"/>
      <c r="W52" s="12">
        <f>IF(AND(ISNUMBER(R52),ISNUMBER(J52)),IF(R52&gt;0,J52*R52/365,0),0)</f>
        <v/>
      </c>
      <c r="X52" s="12">
        <f>IF(AND(ISNUMBER(R52),ISNUMBER(J52)),IF(R52&gt;0,J52,0),0)</f>
        <v/>
      </c>
    </row>
    <row r="53">
      <c r="A53" s="2" t="n"/>
      <c r="B53" s="2" t="n"/>
      <c r="C53" s="2" t="n"/>
      <c r="D53" s="2" t="n"/>
      <c r="E53" s="3" t="n"/>
      <c r="F53" s="4" t="n"/>
      <c r="G53" s="4" t="n"/>
      <c r="H53" s="4" t="n"/>
      <c r="I53" s="4" t="n"/>
      <c r="J53" s="5" t="n"/>
      <c r="K53" s="6">
        <f>IF(AND(ISNUMBER(E53),E53&gt;0,ISNUMBER(J53)),J53/E53,"")</f>
        <v/>
      </c>
      <c r="L53" s="5" t="n"/>
      <c r="M53" s="7" t="n"/>
      <c r="N53" s="2" t="n"/>
      <c r="O53" s="8">
        <f>IF(OR(G53="",N53="",N53=0),"",IF(IF(TODAY()&lt;G53,EDATE(G53,12*N53),EDATE(G53,12*N53*(INT(DATEDIF(G53,TODAY(),"y")/N53)+1)))&gt;H53,"None before expiry",IF(TODAY()&lt;G53,EDATE(G53,12*N53),EDATE(G53,12*N53*(INT(DATEDIF(G53,TODAY(),"y")/N53)+1)))))</f>
        <v/>
      </c>
      <c r="P53" s="5" t="n"/>
      <c r="Q53" s="9">
        <f>IF(AND(ISNUMBER(J53),J53&gt;0,ISNUMBER(P53)),P53/J53,"")</f>
        <v/>
      </c>
      <c r="R53" s="10">
        <f>IF(H53="","",H53-TODAY())</f>
        <v/>
      </c>
      <c r="S53" s="11">
        <f>IF(R53="","",IF(R53&lt;0,"Expired",IF(R53&lt;=90,"Expiring ≤ 90 days",IF(R53&lt;=180,"Expiring ≤ 180 days","Active"))))</f>
        <v/>
      </c>
      <c r="T53" s="11">
        <f>IF(I53="","",IF(I53&lt;TODAY(),"Over","In lock-in"))</f>
        <v/>
      </c>
      <c r="U53" s="5" t="n"/>
      <c r="V53" s="2" t="n"/>
      <c r="W53" s="12">
        <f>IF(AND(ISNUMBER(R53),ISNUMBER(J53)),IF(R53&gt;0,J53*R53/365,0),0)</f>
        <v/>
      </c>
      <c r="X53" s="12">
        <f>IF(AND(ISNUMBER(R53),ISNUMBER(J53)),IF(R53&gt;0,J53,0),0)</f>
        <v/>
      </c>
    </row>
    <row r="54">
      <c r="A54" s="2" t="n"/>
      <c r="B54" s="2" t="n"/>
      <c r="C54" s="2" t="n"/>
      <c r="D54" s="2" t="n"/>
      <c r="E54" s="3" t="n"/>
      <c r="F54" s="4" t="n"/>
      <c r="G54" s="4" t="n"/>
      <c r="H54" s="4" t="n"/>
      <c r="I54" s="4" t="n"/>
      <c r="J54" s="5" t="n"/>
      <c r="K54" s="6">
        <f>IF(AND(ISNUMBER(E54),E54&gt;0,ISNUMBER(J54)),J54/E54,"")</f>
        <v/>
      </c>
      <c r="L54" s="5" t="n"/>
      <c r="M54" s="7" t="n"/>
      <c r="N54" s="2" t="n"/>
      <c r="O54" s="8">
        <f>IF(OR(G54="",N54="",N54=0),"",IF(IF(TODAY()&lt;G54,EDATE(G54,12*N54),EDATE(G54,12*N54*(INT(DATEDIF(G54,TODAY(),"y")/N54)+1)))&gt;H54,"None before expiry",IF(TODAY()&lt;G54,EDATE(G54,12*N54),EDATE(G54,12*N54*(INT(DATEDIF(G54,TODAY(),"y")/N54)+1)))))</f>
        <v/>
      </c>
      <c r="P54" s="5" t="n"/>
      <c r="Q54" s="9">
        <f>IF(AND(ISNUMBER(J54),J54&gt;0,ISNUMBER(P54)),P54/J54,"")</f>
        <v/>
      </c>
      <c r="R54" s="10">
        <f>IF(H54="","",H54-TODAY())</f>
        <v/>
      </c>
      <c r="S54" s="11">
        <f>IF(R54="","",IF(R54&lt;0,"Expired",IF(R54&lt;=90,"Expiring ≤ 90 days",IF(R54&lt;=180,"Expiring ≤ 180 days","Active"))))</f>
        <v/>
      </c>
      <c r="T54" s="11">
        <f>IF(I54="","",IF(I54&lt;TODAY(),"Over","In lock-in"))</f>
        <v/>
      </c>
      <c r="U54" s="5" t="n"/>
      <c r="V54" s="2" t="n"/>
      <c r="W54" s="12">
        <f>IF(AND(ISNUMBER(R54),ISNUMBER(J54)),IF(R54&gt;0,J54*R54/365,0),0)</f>
        <v/>
      </c>
      <c r="X54" s="12">
        <f>IF(AND(ISNUMBER(R54),ISNUMBER(J54)),IF(R54&gt;0,J54,0),0)</f>
        <v/>
      </c>
    </row>
    <row r="55">
      <c r="A55" s="2" t="n"/>
      <c r="B55" s="2" t="n"/>
      <c r="C55" s="2" t="n"/>
      <c r="D55" s="2" t="n"/>
      <c r="E55" s="3" t="n"/>
      <c r="F55" s="4" t="n"/>
      <c r="G55" s="4" t="n"/>
      <c r="H55" s="4" t="n"/>
      <c r="I55" s="4" t="n"/>
      <c r="J55" s="5" t="n"/>
      <c r="K55" s="6">
        <f>IF(AND(ISNUMBER(E55),E55&gt;0,ISNUMBER(J55)),J55/E55,"")</f>
        <v/>
      </c>
      <c r="L55" s="5" t="n"/>
      <c r="M55" s="7" t="n"/>
      <c r="N55" s="2" t="n"/>
      <c r="O55" s="8">
        <f>IF(OR(G55="",N55="",N55=0),"",IF(IF(TODAY()&lt;G55,EDATE(G55,12*N55),EDATE(G55,12*N55*(INT(DATEDIF(G55,TODAY(),"y")/N55)+1)))&gt;H55,"None before expiry",IF(TODAY()&lt;G55,EDATE(G55,12*N55),EDATE(G55,12*N55*(INT(DATEDIF(G55,TODAY(),"y")/N55)+1)))))</f>
        <v/>
      </c>
      <c r="P55" s="5" t="n"/>
      <c r="Q55" s="9">
        <f>IF(AND(ISNUMBER(J55),J55&gt;0,ISNUMBER(P55)),P55/J55,"")</f>
        <v/>
      </c>
      <c r="R55" s="10">
        <f>IF(H55="","",H55-TODAY())</f>
        <v/>
      </c>
      <c r="S55" s="11">
        <f>IF(R55="","",IF(R55&lt;0,"Expired",IF(R55&lt;=90,"Expiring ≤ 90 days",IF(R55&lt;=180,"Expiring ≤ 180 days","Active"))))</f>
        <v/>
      </c>
      <c r="T55" s="11">
        <f>IF(I55="","",IF(I55&lt;TODAY(),"Over","In lock-in"))</f>
        <v/>
      </c>
      <c r="U55" s="5" t="n"/>
      <c r="V55" s="2" t="n"/>
      <c r="W55" s="12">
        <f>IF(AND(ISNUMBER(R55),ISNUMBER(J55)),IF(R55&gt;0,J55*R55/365,0),0)</f>
        <v/>
      </c>
      <c r="X55" s="12">
        <f>IF(AND(ISNUMBER(R55),ISNUMBER(J55)),IF(R55&gt;0,J55,0),0)</f>
        <v/>
      </c>
    </row>
    <row r="56">
      <c r="A56" s="2" t="n"/>
      <c r="B56" s="2" t="n"/>
      <c r="C56" s="2" t="n"/>
      <c r="D56" s="2" t="n"/>
      <c r="E56" s="3" t="n"/>
      <c r="F56" s="4" t="n"/>
      <c r="G56" s="4" t="n"/>
      <c r="H56" s="4" t="n"/>
      <c r="I56" s="4" t="n"/>
      <c r="J56" s="5" t="n"/>
      <c r="K56" s="6">
        <f>IF(AND(ISNUMBER(E56),E56&gt;0,ISNUMBER(J56)),J56/E56,"")</f>
        <v/>
      </c>
      <c r="L56" s="5" t="n"/>
      <c r="M56" s="7" t="n"/>
      <c r="N56" s="2" t="n"/>
      <c r="O56" s="8">
        <f>IF(OR(G56="",N56="",N56=0),"",IF(IF(TODAY()&lt;G56,EDATE(G56,12*N56),EDATE(G56,12*N56*(INT(DATEDIF(G56,TODAY(),"y")/N56)+1)))&gt;H56,"None before expiry",IF(TODAY()&lt;G56,EDATE(G56,12*N56),EDATE(G56,12*N56*(INT(DATEDIF(G56,TODAY(),"y")/N56)+1)))))</f>
        <v/>
      </c>
      <c r="P56" s="5" t="n"/>
      <c r="Q56" s="9">
        <f>IF(AND(ISNUMBER(J56),J56&gt;0,ISNUMBER(P56)),P56/J56,"")</f>
        <v/>
      </c>
      <c r="R56" s="10">
        <f>IF(H56="","",H56-TODAY())</f>
        <v/>
      </c>
      <c r="S56" s="11">
        <f>IF(R56="","",IF(R56&lt;0,"Expired",IF(R56&lt;=90,"Expiring ≤ 90 days",IF(R56&lt;=180,"Expiring ≤ 180 days","Active"))))</f>
        <v/>
      </c>
      <c r="T56" s="11">
        <f>IF(I56="","",IF(I56&lt;TODAY(),"Over","In lock-in"))</f>
        <v/>
      </c>
      <c r="U56" s="5" t="n"/>
      <c r="V56" s="2" t="n"/>
      <c r="W56" s="12">
        <f>IF(AND(ISNUMBER(R56),ISNUMBER(J56)),IF(R56&gt;0,J56*R56/365,0),0)</f>
        <v/>
      </c>
      <c r="X56" s="12">
        <f>IF(AND(ISNUMBER(R56),ISNUMBER(J56)),IF(R56&gt;0,J56,0),0)</f>
        <v/>
      </c>
    </row>
    <row r="57">
      <c r="A57" s="2" t="n"/>
      <c r="B57" s="2" t="n"/>
      <c r="C57" s="2" t="n"/>
      <c r="D57" s="2" t="n"/>
      <c r="E57" s="3" t="n"/>
      <c r="F57" s="4" t="n"/>
      <c r="G57" s="4" t="n"/>
      <c r="H57" s="4" t="n"/>
      <c r="I57" s="4" t="n"/>
      <c r="J57" s="5" t="n"/>
      <c r="K57" s="6">
        <f>IF(AND(ISNUMBER(E57),E57&gt;0,ISNUMBER(J57)),J57/E57,"")</f>
        <v/>
      </c>
      <c r="L57" s="5" t="n"/>
      <c r="M57" s="7" t="n"/>
      <c r="N57" s="2" t="n"/>
      <c r="O57" s="8">
        <f>IF(OR(G57="",N57="",N57=0),"",IF(IF(TODAY()&lt;G57,EDATE(G57,12*N57),EDATE(G57,12*N57*(INT(DATEDIF(G57,TODAY(),"y")/N57)+1)))&gt;H57,"None before expiry",IF(TODAY()&lt;G57,EDATE(G57,12*N57),EDATE(G57,12*N57*(INT(DATEDIF(G57,TODAY(),"y")/N57)+1)))))</f>
        <v/>
      </c>
      <c r="P57" s="5" t="n"/>
      <c r="Q57" s="9">
        <f>IF(AND(ISNUMBER(J57),J57&gt;0,ISNUMBER(P57)),P57/J57,"")</f>
        <v/>
      </c>
      <c r="R57" s="10">
        <f>IF(H57="","",H57-TODAY())</f>
        <v/>
      </c>
      <c r="S57" s="11">
        <f>IF(R57="","",IF(R57&lt;0,"Expired",IF(R57&lt;=90,"Expiring ≤ 90 days",IF(R57&lt;=180,"Expiring ≤ 180 days","Active"))))</f>
        <v/>
      </c>
      <c r="T57" s="11">
        <f>IF(I57="","",IF(I57&lt;TODAY(),"Over","In lock-in"))</f>
        <v/>
      </c>
      <c r="U57" s="5" t="n"/>
      <c r="V57" s="2" t="n"/>
      <c r="W57" s="12">
        <f>IF(AND(ISNUMBER(R57),ISNUMBER(J57)),IF(R57&gt;0,J57*R57/365,0),0)</f>
        <v/>
      </c>
      <c r="X57" s="12">
        <f>IF(AND(ISNUMBER(R57),ISNUMBER(J57)),IF(R57&gt;0,J57,0),0)</f>
        <v/>
      </c>
    </row>
    <row r="58">
      <c r="A58" s="2" t="n"/>
      <c r="B58" s="2" t="n"/>
      <c r="C58" s="2" t="n"/>
      <c r="D58" s="2" t="n"/>
      <c r="E58" s="3" t="n"/>
      <c r="F58" s="4" t="n"/>
      <c r="G58" s="4" t="n"/>
      <c r="H58" s="4" t="n"/>
      <c r="I58" s="4" t="n"/>
      <c r="J58" s="5" t="n"/>
      <c r="K58" s="6">
        <f>IF(AND(ISNUMBER(E58),E58&gt;0,ISNUMBER(J58)),J58/E58,"")</f>
        <v/>
      </c>
      <c r="L58" s="5" t="n"/>
      <c r="M58" s="7" t="n"/>
      <c r="N58" s="2" t="n"/>
      <c r="O58" s="8">
        <f>IF(OR(G58="",N58="",N58=0),"",IF(IF(TODAY()&lt;G58,EDATE(G58,12*N58),EDATE(G58,12*N58*(INT(DATEDIF(G58,TODAY(),"y")/N58)+1)))&gt;H58,"None before expiry",IF(TODAY()&lt;G58,EDATE(G58,12*N58),EDATE(G58,12*N58*(INT(DATEDIF(G58,TODAY(),"y")/N58)+1)))))</f>
        <v/>
      </c>
      <c r="P58" s="5" t="n"/>
      <c r="Q58" s="9">
        <f>IF(AND(ISNUMBER(J58),J58&gt;0,ISNUMBER(P58)),P58/J58,"")</f>
        <v/>
      </c>
      <c r="R58" s="10">
        <f>IF(H58="","",H58-TODAY())</f>
        <v/>
      </c>
      <c r="S58" s="11">
        <f>IF(R58="","",IF(R58&lt;0,"Expired",IF(R58&lt;=90,"Expiring ≤ 90 days",IF(R58&lt;=180,"Expiring ≤ 180 days","Active"))))</f>
        <v/>
      </c>
      <c r="T58" s="11">
        <f>IF(I58="","",IF(I58&lt;TODAY(),"Over","In lock-in"))</f>
        <v/>
      </c>
      <c r="U58" s="5" t="n"/>
      <c r="V58" s="2" t="n"/>
      <c r="W58" s="12">
        <f>IF(AND(ISNUMBER(R58),ISNUMBER(J58)),IF(R58&gt;0,J58*R58/365,0),0)</f>
        <v/>
      </c>
      <c r="X58" s="12">
        <f>IF(AND(ISNUMBER(R58),ISNUMBER(J58)),IF(R58&gt;0,J58,0),0)</f>
        <v/>
      </c>
    </row>
    <row r="59">
      <c r="A59" s="2" t="n"/>
      <c r="B59" s="2" t="n"/>
      <c r="C59" s="2" t="n"/>
      <c r="D59" s="2" t="n"/>
      <c r="E59" s="3" t="n"/>
      <c r="F59" s="4" t="n"/>
      <c r="G59" s="4" t="n"/>
      <c r="H59" s="4" t="n"/>
      <c r="I59" s="4" t="n"/>
      <c r="J59" s="5" t="n"/>
      <c r="K59" s="6">
        <f>IF(AND(ISNUMBER(E59),E59&gt;0,ISNUMBER(J59)),J59/E59,"")</f>
        <v/>
      </c>
      <c r="L59" s="5" t="n"/>
      <c r="M59" s="7" t="n"/>
      <c r="N59" s="2" t="n"/>
      <c r="O59" s="8">
        <f>IF(OR(G59="",N59="",N59=0),"",IF(IF(TODAY()&lt;G59,EDATE(G59,12*N59),EDATE(G59,12*N59*(INT(DATEDIF(G59,TODAY(),"y")/N59)+1)))&gt;H59,"None before expiry",IF(TODAY()&lt;G59,EDATE(G59,12*N59),EDATE(G59,12*N59*(INT(DATEDIF(G59,TODAY(),"y")/N59)+1)))))</f>
        <v/>
      </c>
      <c r="P59" s="5" t="n"/>
      <c r="Q59" s="9">
        <f>IF(AND(ISNUMBER(J59),J59&gt;0,ISNUMBER(P59)),P59/J59,"")</f>
        <v/>
      </c>
      <c r="R59" s="10">
        <f>IF(H59="","",H59-TODAY())</f>
        <v/>
      </c>
      <c r="S59" s="11">
        <f>IF(R59="","",IF(R59&lt;0,"Expired",IF(R59&lt;=90,"Expiring ≤ 90 days",IF(R59&lt;=180,"Expiring ≤ 180 days","Active"))))</f>
        <v/>
      </c>
      <c r="T59" s="11">
        <f>IF(I59="","",IF(I59&lt;TODAY(),"Over","In lock-in"))</f>
        <v/>
      </c>
      <c r="U59" s="5" t="n"/>
      <c r="V59" s="2" t="n"/>
      <c r="W59" s="12">
        <f>IF(AND(ISNUMBER(R59),ISNUMBER(J59)),IF(R59&gt;0,J59*R59/365,0),0)</f>
        <v/>
      </c>
      <c r="X59" s="12">
        <f>IF(AND(ISNUMBER(R59),ISNUMBER(J59)),IF(R59&gt;0,J59,0),0)</f>
        <v/>
      </c>
    </row>
    <row r="60">
      <c r="A60" s="2" t="n"/>
      <c r="B60" s="2" t="n"/>
      <c r="C60" s="2" t="n"/>
      <c r="D60" s="2" t="n"/>
      <c r="E60" s="3" t="n"/>
      <c r="F60" s="4" t="n"/>
      <c r="G60" s="4" t="n"/>
      <c r="H60" s="4" t="n"/>
      <c r="I60" s="4" t="n"/>
      <c r="J60" s="5" t="n"/>
      <c r="K60" s="6">
        <f>IF(AND(ISNUMBER(E60),E60&gt;0,ISNUMBER(J60)),J60/E60,"")</f>
        <v/>
      </c>
      <c r="L60" s="5" t="n"/>
      <c r="M60" s="7" t="n"/>
      <c r="N60" s="2" t="n"/>
      <c r="O60" s="8">
        <f>IF(OR(G60="",N60="",N60=0),"",IF(IF(TODAY()&lt;G60,EDATE(G60,12*N60),EDATE(G60,12*N60*(INT(DATEDIF(G60,TODAY(),"y")/N60)+1)))&gt;H60,"None before expiry",IF(TODAY()&lt;G60,EDATE(G60,12*N60),EDATE(G60,12*N60*(INT(DATEDIF(G60,TODAY(),"y")/N60)+1)))))</f>
        <v/>
      </c>
      <c r="P60" s="5" t="n"/>
      <c r="Q60" s="9">
        <f>IF(AND(ISNUMBER(J60),J60&gt;0,ISNUMBER(P60)),P60/J60,"")</f>
        <v/>
      </c>
      <c r="R60" s="10">
        <f>IF(H60="","",H60-TODAY())</f>
        <v/>
      </c>
      <c r="S60" s="11">
        <f>IF(R60="","",IF(R60&lt;0,"Expired",IF(R60&lt;=90,"Expiring ≤ 90 days",IF(R60&lt;=180,"Expiring ≤ 180 days","Active"))))</f>
        <v/>
      </c>
      <c r="T60" s="11">
        <f>IF(I60="","",IF(I60&lt;TODAY(),"Over","In lock-in"))</f>
        <v/>
      </c>
      <c r="U60" s="5" t="n"/>
      <c r="V60" s="2" t="n"/>
      <c r="W60" s="12">
        <f>IF(AND(ISNUMBER(R60),ISNUMBER(J60)),IF(R60&gt;0,J60*R60/365,0),0)</f>
        <v/>
      </c>
      <c r="X60" s="12">
        <f>IF(AND(ISNUMBER(R60),ISNUMBER(J60)),IF(R60&gt;0,J60,0),0)</f>
        <v/>
      </c>
    </row>
    <row r="61">
      <c r="A61" s="2" t="n"/>
      <c r="B61" s="2" t="n"/>
      <c r="C61" s="2" t="n"/>
      <c r="D61" s="2" t="n"/>
      <c r="E61" s="3" t="n"/>
      <c r="F61" s="4" t="n"/>
      <c r="G61" s="4" t="n"/>
      <c r="H61" s="4" t="n"/>
      <c r="I61" s="4" t="n"/>
      <c r="J61" s="5" t="n"/>
      <c r="K61" s="6">
        <f>IF(AND(ISNUMBER(E61),E61&gt;0,ISNUMBER(J61)),J61/E61,"")</f>
        <v/>
      </c>
      <c r="L61" s="5" t="n"/>
      <c r="M61" s="7" t="n"/>
      <c r="N61" s="2" t="n"/>
      <c r="O61" s="8">
        <f>IF(OR(G61="",N61="",N61=0),"",IF(IF(TODAY()&lt;G61,EDATE(G61,12*N61),EDATE(G61,12*N61*(INT(DATEDIF(G61,TODAY(),"y")/N61)+1)))&gt;H61,"None before expiry",IF(TODAY()&lt;G61,EDATE(G61,12*N61),EDATE(G61,12*N61*(INT(DATEDIF(G61,TODAY(),"y")/N61)+1)))))</f>
        <v/>
      </c>
      <c r="P61" s="5" t="n"/>
      <c r="Q61" s="9">
        <f>IF(AND(ISNUMBER(J61),J61&gt;0,ISNUMBER(P61)),P61/J61,"")</f>
        <v/>
      </c>
      <c r="R61" s="10">
        <f>IF(H61="","",H61-TODAY())</f>
        <v/>
      </c>
      <c r="S61" s="11">
        <f>IF(R61="","",IF(R61&lt;0,"Expired",IF(R61&lt;=90,"Expiring ≤ 90 days",IF(R61&lt;=180,"Expiring ≤ 180 days","Active"))))</f>
        <v/>
      </c>
      <c r="T61" s="11">
        <f>IF(I61="","",IF(I61&lt;TODAY(),"Over","In lock-in"))</f>
        <v/>
      </c>
      <c r="U61" s="5" t="n"/>
      <c r="V61" s="2" t="n"/>
      <c r="W61" s="12">
        <f>IF(AND(ISNUMBER(R61),ISNUMBER(J61)),IF(R61&gt;0,J61*R61/365,0),0)</f>
        <v/>
      </c>
      <c r="X61" s="12">
        <f>IF(AND(ISNUMBER(R61),ISNUMBER(J61)),IF(R61&gt;0,J61,0),0)</f>
        <v/>
      </c>
    </row>
    <row r="62">
      <c r="A62" s="2" t="n"/>
      <c r="B62" s="2" t="n"/>
      <c r="C62" s="2" t="n"/>
      <c r="D62" s="2" t="n"/>
      <c r="E62" s="3" t="n"/>
      <c r="F62" s="4" t="n"/>
      <c r="G62" s="4" t="n"/>
      <c r="H62" s="4" t="n"/>
      <c r="I62" s="4" t="n"/>
      <c r="J62" s="5" t="n"/>
      <c r="K62" s="6">
        <f>IF(AND(ISNUMBER(E62),E62&gt;0,ISNUMBER(J62)),J62/E62,"")</f>
        <v/>
      </c>
      <c r="L62" s="5" t="n"/>
      <c r="M62" s="7" t="n"/>
      <c r="N62" s="2" t="n"/>
      <c r="O62" s="8">
        <f>IF(OR(G62="",N62="",N62=0),"",IF(IF(TODAY()&lt;G62,EDATE(G62,12*N62),EDATE(G62,12*N62*(INT(DATEDIF(G62,TODAY(),"y")/N62)+1)))&gt;H62,"None before expiry",IF(TODAY()&lt;G62,EDATE(G62,12*N62),EDATE(G62,12*N62*(INT(DATEDIF(G62,TODAY(),"y")/N62)+1)))))</f>
        <v/>
      </c>
      <c r="P62" s="5" t="n"/>
      <c r="Q62" s="9">
        <f>IF(AND(ISNUMBER(J62),J62&gt;0,ISNUMBER(P62)),P62/J62,"")</f>
        <v/>
      </c>
      <c r="R62" s="10">
        <f>IF(H62="","",H62-TODAY())</f>
        <v/>
      </c>
      <c r="S62" s="11">
        <f>IF(R62="","",IF(R62&lt;0,"Expired",IF(R62&lt;=90,"Expiring ≤ 90 days",IF(R62&lt;=180,"Expiring ≤ 180 days","Active"))))</f>
        <v/>
      </c>
      <c r="T62" s="11">
        <f>IF(I62="","",IF(I62&lt;TODAY(),"Over","In lock-in"))</f>
        <v/>
      </c>
      <c r="U62" s="5" t="n"/>
      <c r="V62" s="2" t="n"/>
      <c r="W62" s="12">
        <f>IF(AND(ISNUMBER(R62),ISNUMBER(J62)),IF(R62&gt;0,J62*R62/365,0),0)</f>
        <v/>
      </c>
      <c r="X62" s="12">
        <f>IF(AND(ISNUMBER(R62),ISNUMBER(J62)),IF(R62&gt;0,J62,0),0)</f>
        <v/>
      </c>
    </row>
    <row r="63">
      <c r="A63" s="2" t="n"/>
      <c r="B63" s="2" t="n"/>
      <c r="C63" s="2" t="n"/>
      <c r="D63" s="2" t="n"/>
      <c r="E63" s="3" t="n"/>
      <c r="F63" s="4" t="n"/>
      <c r="G63" s="4" t="n"/>
      <c r="H63" s="4" t="n"/>
      <c r="I63" s="4" t="n"/>
      <c r="J63" s="5" t="n"/>
      <c r="K63" s="6">
        <f>IF(AND(ISNUMBER(E63),E63&gt;0,ISNUMBER(J63)),J63/E63,"")</f>
        <v/>
      </c>
      <c r="L63" s="5" t="n"/>
      <c r="M63" s="7" t="n"/>
      <c r="N63" s="2" t="n"/>
      <c r="O63" s="8">
        <f>IF(OR(G63="",N63="",N63=0),"",IF(IF(TODAY()&lt;G63,EDATE(G63,12*N63),EDATE(G63,12*N63*(INT(DATEDIF(G63,TODAY(),"y")/N63)+1)))&gt;H63,"None before expiry",IF(TODAY()&lt;G63,EDATE(G63,12*N63),EDATE(G63,12*N63*(INT(DATEDIF(G63,TODAY(),"y")/N63)+1)))))</f>
        <v/>
      </c>
      <c r="P63" s="5" t="n"/>
      <c r="Q63" s="9">
        <f>IF(AND(ISNUMBER(J63),J63&gt;0,ISNUMBER(P63)),P63/J63,"")</f>
        <v/>
      </c>
      <c r="R63" s="10">
        <f>IF(H63="","",H63-TODAY())</f>
        <v/>
      </c>
      <c r="S63" s="11">
        <f>IF(R63="","",IF(R63&lt;0,"Expired",IF(R63&lt;=90,"Expiring ≤ 90 days",IF(R63&lt;=180,"Expiring ≤ 180 days","Active"))))</f>
        <v/>
      </c>
      <c r="T63" s="11">
        <f>IF(I63="","",IF(I63&lt;TODAY(),"Over","In lock-in"))</f>
        <v/>
      </c>
      <c r="U63" s="5" t="n"/>
      <c r="V63" s="2" t="n"/>
      <c r="W63" s="12">
        <f>IF(AND(ISNUMBER(R63),ISNUMBER(J63)),IF(R63&gt;0,J63*R63/365,0),0)</f>
        <v/>
      </c>
      <c r="X63" s="12">
        <f>IF(AND(ISNUMBER(R63),ISNUMBER(J63)),IF(R63&gt;0,J63,0),0)</f>
        <v/>
      </c>
    </row>
    <row r="64">
      <c r="A64" s="2" t="n"/>
      <c r="B64" s="2" t="n"/>
      <c r="C64" s="2" t="n"/>
      <c r="D64" s="2" t="n"/>
      <c r="E64" s="3" t="n"/>
      <c r="F64" s="4" t="n"/>
      <c r="G64" s="4" t="n"/>
      <c r="H64" s="4" t="n"/>
      <c r="I64" s="4" t="n"/>
      <c r="J64" s="5" t="n"/>
      <c r="K64" s="6">
        <f>IF(AND(ISNUMBER(E64),E64&gt;0,ISNUMBER(J64)),J64/E64,"")</f>
        <v/>
      </c>
      <c r="L64" s="5" t="n"/>
      <c r="M64" s="7" t="n"/>
      <c r="N64" s="2" t="n"/>
      <c r="O64" s="8">
        <f>IF(OR(G64="",N64="",N64=0),"",IF(IF(TODAY()&lt;G64,EDATE(G64,12*N64),EDATE(G64,12*N64*(INT(DATEDIF(G64,TODAY(),"y")/N64)+1)))&gt;H64,"None before expiry",IF(TODAY()&lt;G64,EDATE(G64,12*N64),EDATE(G64,12*N64*(INT(DATEDIF(G64,TODAY(),"y")/N64)+1)))))</f>
        <v/>
      </c>
      <c r="P64" s="5" t="n"/>
      <c r="Q64" s="9">
        <f>IF(AND(ISNUMBER(J64),J64&gt;0,ISNUMBER(P64)),P64/J64,"")</f>
        <v/>
      </c>
      <c r="R64" s="10">
        <f>IF(H64="","",H64-TODAY())</f>
        <v/>
      </c>
      <c r="S64" s="11">
        <f>IF(R64="","",IF(R64&lt;0,"Expired",IF(R64&lt;=90,"Expiring ≤ 90 days",IF(R64&lt;=180,"Expiring ≤ 180 days","Active"))))</f>
        <v/>
      </c>
      <c r="T64" s="11">
        <f>IF(I64="","",IF(I64&lt;TODAY(),"Over","In lock-in"))</f>
        <v/>
      </c>
      <c r="U64" s="5" t="n"/>
      <c r="V64" s="2" t="n"/>
      <c r="W64" s="12">
        <f>IF(AND(ISNUMBER(R64),ISNUMBER(J64)),IF(R64&gt;0,J64*R64/365,0),0)</f>
        <v/>
      </c>
      <c r="X64" s="12">
        <f>IF(AND(ISNUMBER(R64),ISNUMBER(J64)),IF(R64&gt;0,J64,0),0)</f>
        <v/>
      </c>
    </row>
    <row r="65">
      <c r="A65" s="2" t="n"/>
      <c r="B65" s="2" t="n"/>
      <c r="C65" s="2" t="n"/>
      <c r="D65" s="2" t="n"/>
      <c r="E65" s="3" t="n"/>
      <c r="F65" s="4" t="n"/>
      <c r="G65" s="4" t="n"/>
      <c r="H65" s="4" t="n"/>
      <c r="I65" s="4" t="n"/>
      <c r="J65" s="5" t="n"/>
      <c r="K65" s="6">
        <f>IF(AND(ISNUMBER(E65),E65&gt;0,ISNUMBER(J65)),J65/E65,"")</f>
        <v/>
      </c>
      <c r="L65" s="5" t="n"/>
      <c r="M65" s="7" t="n"/>
      <c r="N65" s="2" t="n"/>
      <c r="O65" s="8">
        <f>IF(OR(G65="",N65="",N65=0),"",IF(IF(TODAY()&lt;G65,EDATE(G65,12*N65),EDATE(G65,12*N65*(INT(DATEDIF(G65,TODAY(),"y")/N65)+1)))&gt;H65,"None before expiry",IF(TODAY()&lt;G65,EDATE(G65,12*N65),EDATE(G65,12*N65*(INT(DATEDIF(G65,TODAY(),"y")/N65)+1)))))</f>
        <v/>
      </c>
      <c r="P65" s="5" t="n"/>
      <c r="Q65" s="9">
        <f>IF(AND(ISNUMBER(J65),J65&gt;0,ISNUMBER(P65)),P65/J65,"")</f>
        <v/>
      </c>
      <c r="R65" s="10">
        <f>IF(H65="","",H65-TODAY())</f>
        <v/>
      </c>
      <c r="S65" s="11">
        <f>IF(R65="","",IF(R65&lt;0,"Expired",IF(R65&lt;=90,"Expiring ≤ 90 days",IF(R65&lt;=180,"Expiring ≤ 180 days","Active"))))</f>
        <v/>
      </c>
      <c r="T65" s="11">
        <f>IF(I65="","",IF(I65&lt;TODAY(),"Over","In lock-in"))</f>
        <v/>
      </c>
      <c r="U65" s="5" t="n"/>
      <c r="V65" s="2" t="n"/>
      <c r="W65" s="12">
        <f>IF(AND(ISNUMBER(R65),ISNUMBER(J65)),IF(R65&gt;0,J65*R65/365,0),0)</f>
        <v/>
      </c>
      <c r="X65" s="12">
        <f>IF(AND(ISNUMBER(R65),ISNUMBER(J65)),IF(R65&gt;0,J65,0),0)</f>
        <v/>
      </c>
    </row>
    <row r="66">
      <c r="A66" s="2" t="n"/>
      <c r="B66" s="2" t="n"/>
      <c r="C66" s="2" t="n"/>
      <c r="D66" s="2" t="n"/>
      <c r="E66" s="3" t="n"/>
      <c r="F66" s="4" t="n"/>
      <c r="G66" s="4" t="n"/>
      <c r="H66" s="4" t="n"/>
      <c r="I66" s="4" t="n"/>
      <c r="J66" s="5" t="n"/>
      <c r="K66" s="6">
        <f>IF(AND(ISNUMBER(E66),E66&gt;0,ISNUMBER(J66)),J66/E66,"")</f>
        <v/>
      </c>
      <c r="L66" s="5" t="n"/>
      <c r="M66" s="7" t="n"/>
      <c r="N66" s="2" t="n"/>
      <c r="O66" s="8">
        <f>IF(OR(G66="",N66="",N66=0),"",IF(IF(TODAY()&lt;G66,EDATE(G66,12*N66),EDATE(G66,12*N66*(INT(DATEDIF(G66,TODAY(),"y")/N66)+1)))&gt;H66,"None before expiry",IF(TODAY()&lt;G66,EDATE(G66,12*N66),EDATE(G66,12*N66*(INT(DATEDIF(G66,TODAY(),"y")/N66)+1)))))</f>
        <v/>
      </c>
      <c r="P66" s="5" t="n"/>
      <c r="Q66" s="9">
        <f>IF(AND(ISNUMBER(J66),J66&gt;0,ISNUMBER(P66)),P66/J66,"")</f>
        <v/>
      </c>
      <c r="R66" s="10">
        <f>IF(H66="","",H66-TODAY())</f>
        <v/>
      </c>
      <c r="S66" s="11">
        <f>IF(R66="","",IF(R66&lt;0,"Expired",IF(R66&lt;=90,"Expiring ≤ 90 days",IF(R66&lt;=180,"Expiring ≤ 180 days","Active"))))</f>
        <v/>
      </c>
      <c r="T66" s="11">
        <f>IF(I66="","",IF(I66&lt;TODAY(),"Over","In lock-in"))</f>
        <v/>
      </c>
      <c r="U66" s="5" t="n"/>
      <c r="V66" s="2" t="n"/>
      <c r="W66" s="12">
        <f>IF(AND(ISNUMBER(R66),ISNUMBER(J66)),IF(R66&gt;0,J66*R66/365,0),0)</f>
        <v/>
      </c>
      <c r="X66" s="12">
        <f>IF(AND(ISNUMBER(R66),ISNUMBER(J66)),IF(R66&gt;0,J66,0),0)</f>
        <v/>
      </c>
    </row>
    <row r="67">
      <c r="A67" s="2" t="n"/>
      <c r="B67" s="2" t="n"/>
      <c r="C67" s="2" t="n"/>
      <c r="D67" s="2" t="n"/>
      <c r="E67" s="3" t="n"/>
      <c r="F67" s="4" t="n"/>
      <c r="G67" s="4" t="n"/>
      <c r="H67" s="4" t="n"/>
      <c r="I67" s="4" t="n"/>
      <c r="J67" s="5" t="n"/>
      <c r="K67" s="6">
        <f>IF(AND(ISNUMBER(E67),E67&gt;0,ISNUMBER(J67)),J67/E67,"")</f>
        <v/>
      </c>
      <c r="L67" s="5" t="n"/>
      <c r="M67" s="7" t="n"/>
      <c r="N67" s="2" t="n"/>
      <c r="O67" s="8">
        <f>IF(OR(G67="",N67="",N67=0),"",IF(IF(TODAY()&lt;G67,EDATE(G67,12*N67),EDATE(G67,12*N67*(INT(DATEDIF(G67,TODAY(),"y")/N67)+1)))&gt;H67,"None before expiry",IF(TODAY()&lt;G67,EDATE(G67,12*N67),EDATE(G67,12*N67*(INT(DATEDIF(G67,TODAY(),"y")/N67)+1)))))</f>
        <v/>
      </c>
      <c r="P67" s="5" t="n"/>
      <c r="Q67" s="9">
        <f>IF(AND(ISNUMBER(J67),J67&gt;0,ISNUMBER(P67)),P67/J67,"")</f>
        <v/>
      </c>
      <c r="R67" s="10">
        <f>IF(H67="","",H67-TODAY())</f>
        <v/>
      </c>
      <c r="S67" s="11">
        <f>IF(R67="","",IF(R67&lt;0,"Expired",IF(R67&lt;=90,"Expiring ≤ 90 days",IF(R67&lt;=180,"Expiring ≤ 180 days","Active"))))</f>
        <v/>
      </c>
      <c r="T67" s="11">
        <f>IF(I67="","",IF(I67&lt;TODAY(),"Over","In lock-in"))</f>
        <v/>
      </c>
      <c r="U67" s="5" t="n"/>
      <c r="V67" s="2" t="n"/>
      <c r="W67" s="12">
        <f>IF(AND(ISNUMBER(R67),ISNUMBER(J67)),IF(R67&gt;0,J67*R67/365,0),0)</f>
        <v/>
      </c>
      <c r="X67" s="12">
        <f>IF(AND(ISNUMBER(R67),ISNUMBER(J67)),IF(R67&gt;0,J67,0),0)</f>
        <v/>
      </c>
    </row>
    <row r="68">
      <c r="A68" s="2" t="n"/>
      <c r="B68" s="2" t="n"/>
      <c r="C68" s="2" t="n"/>
      <c r="D68" s="2" t="n"/>
      <c r="E68" s="3" t="n"/>
      <c r="F68" s="4" t="n"/>
      <c r="G68" s="4" t="n"/>
      <c r="H68" s="4" t="n"/>
      <c r="I68" s="4" t="n"/>
      <c r="J68" s="5" t="n"/>
      <c r="K68" s="6">
        <f>IF(AND(ISNUMBER(E68),E68&gt;0,ISNUMBER(J68)),J68/E68,"")</f>
        <v/>
      </c>
      <c r="L68" s="5" t="n"/>
      <c r="M68" s="7" t="n"/>
      <c r="N68" s="2" t="n"/>
      <c r="O68" s="8">
        <f>IF(OR(G68="",N68="",N68=0),"",IF(IF(TODAY()&lt;G68,EDATE(G68,12*N68),EDATE(G68,12*N68*(INT(DATEDIF(G68,TODAY(),"y")/N68)+1)))&gt;H68,"None before expiry",IF(TODAY()&lt;G68,EDATE(G68,12*N68),EDATE(G68,12*N68*(INT(DATEDIF(G68,TODAY(),"y")/N68)+1)))))</f>
        <v/>
      </c>
      <c r="P68" s="5" t="n"/>
      <c r="Q68" s="9">
        <f>IF(AND(ISNUMBER(J68),J68&gt;0,ISNUMBER(P68)),P68/J68,"")</f>
        <v/>
      </c>
      <c r="R68" s="10">
        <f>IF(H68="","",H68-TODAY())</f>
        <v/>
      </c>
      <c r="S68" s="11">
        <f>IF(R68="","",IF(R68&lt;0,"Expired",IF(R68&lt;=90,"Expiring ≤ 90 days",IF(R68&lt;=180,"Expiring ≤ 180 days","Active"))))</f>
        <v/>
      </c>
      <c r="T68" s="11">
        <f>IF(I68="","",IF(I68&lt;TODAY(),"Over","In lock-in"))</f>
        <v/>
      </c>
      <c r="U68" s="5" t="n"/>
      <c r="V68" s="2" t="n"/>
      <c r="W68" s="12">
        <f>IF(AND(ISNUMBER(R68),ISNUMBER(J68)),IF(R68&gt;0,J68*R68/365,0),0)</f>
        <v/>
      </c>
      <c r="X68" s="12">
        <f>IF(AND(ISNUMBER(R68),ISNUMBER(J68)),IF(R68&gt;0,J68,0),0)</f>
        <v/>
      </c>
    </row>
    <row r="69">
      <c r="A69" s="2" t="n"/>
      <c r="B69" s="2" t="n"/>
      <c r="C69" s="2" t="n"/>
      <c r="D69" s="2" t="n"/>
      <c r="E69" s="3" t="n"/>
      <c r="F69" s="4" t="n"/>
      <c r="G69" s="4" t="n"/>
      <c r="H69" s="4" t="n"/>
      <c r="I69" s="4" t="n"/>
      <c r="J69" s="5" t="n"/>
      <c r="K69" s="6">
        <f>IF(AND(ISNUMBER(E69),E69&gt;0,ISNUMBER(J69)),J69/E69,"")</f>
        <v/>
      </c>
      <c r="L69" s="5" t="n"/>
      <c r="M69" s="7" t="n"/>
      <c r="N69" s="2" t="n"/>
      <c r="O69" s="8">
        <f>IF(OR(G69="",N69="",N69=0),"",IF(IF(TODAY()&lt;G69,EDATE(G69,12*N69),EDATE(G69,12*N69*(INT(DATEDIF(G69,TODAY(),"y")/N69)+1)))&gt;H69,"None before expiry",IF(TODAY()&lt;G69,EDATE(G69,12*N69),EDATE(G69,12*N69*(INT(DATEDIF(G69,TODAY(),"y")/N69)+1)))))</f>
        <v/>
      </c>
      <c r="P69" s="5" t="n"/>
      <c r="Q69" s="9">
        <f>IF(AND(ISNUMBER(J69),J69&gt;0,ISNUMBER(P69)),P69/J69,"")</f>
        <v/>
      </c>
      <c r="R69" s="10">
        <f>IF(H69="","",H69-TODAY())</f>
        <v/>
      </c>
      <c r="S69" s="11">
        <f>IF(R69="","",IF(R69&lt;0,"Expired",IF(R69&lt;=90,"Expiring ≤ 90 days",IF(R69&lt;=180,"Expiring ≤ 180 days","Active"))))</f>
        <v/>
      </c>
      <c r="T69" s="11">
        <f>IF(I69="","",IF(I69&lt;TODAY(),"Over","In lock-in"))</f>
        <v/>
      </c>
      <c r="U69" s="5" t="n"/>
      <c r="V69" s="2" t="n"/>
      <c r="W69" s="12">
        <f>IF(AND(ISNUMBER(R69),ISNUMBER(J69)),IF(R69&gt;0,J69*R69/365,0),0)</f>
        <v/>
      </c>
      <c r="X69" s="12">
        <f>IF(AND(ISNUMBER(R69),ISNUMBER(J69)),IF(R69&gt;0,J69,0),0)</f>
        <v/>
      </c>
    </row>
    <row r="70">
      <c r="A70" s="2" t="n"/>
      <c r="B70" s="2" t="n"/>
      <c r="C70" s="2" t="n"/>
      <c r="D70" s="2" t="n"/>
      <c r="E70" s="3" t="n"/>
      <c r="F70" s="4" t="n"/>
      <c r="G70" s="4" t="n"/>
      <c r="H70" s="4" t="n"/>
      <c r="I70" s="4" t="n"/>
      <c r="J70" s="5" t="n"/>
      <c r="K70" s="6">
        <f>IF(AND(ISNUMBER(E70),E70&gt;0,ISNUMBER(J70)),J70/E70,"")</f>
        <v/>
      </c>
      <c r="L70" s="5" t="n"/>
      <c r="M70" s="7" t="n"/>
      <c r="N70" s="2" t="n"/>
      <c r="O70" s="8">
        <f>IF(OR(G70="",N70="",N70=0),"",IF(IF(TODAY()&lt;G70,EDATE(G70,12*N70),EDATE(G70,12*N70*(INT(DATEDIF(G70,TODAY(),"y")/N70)+1)))&gt;H70,"None before expiry",IF(TODAY()&lt;G70,EDATE(G70,12*N70),EDATE(G70,12*N70*(INT(DATEDIF(G70,TODAY(),"y")/N70)+1)))))</f>
        <v/>
      </c>
      <c r="P70" s="5" t="n"/>
      <c r="Q70" s="9">
        <f>IF(AND(ISNUMBER(J70),J70&gt;0,ISNUMBER(P70)),P70/J70,"")</f>
        <v/>
      </c>
      <c r="R70" s="10">
        <f>IF(H70="","",H70-TODAY())</f>
        <v/>
      </c>
      <c r="S70" s="11">
        <f>IF(R70="","",IF(R70&lt;0,"Expired",IF(R70&lt;=90,"Expiring ≤ 90 days",IF(R70&lt;=180,"Expiring ≤ 180 days","Active"))))</f>
        <v/>
      </c>
      <c r="T70" s="11">
        <f>IF(I70="","",IF(I70&lt;TODAY(),"Over","In lock-in"))</f>
        <v/>
      </c>
      <c r="U70" s="5" t="n"/>
      <c r="V70" s="2" t="n"/>
      <c r="W70" s="12">
        <f>IF(AND(ISNUMBER(R70),ISNUMBER(J70)),IF(R70&gt;0,J70*R70/365,0),0)</f>
        <v/>
      </c>
      <c r="X70" s="12">
        <f>IF(AND(ISNUMBER(R70),ISNUMBER(J70)),IF(R70&gt;0,J70,0),0)</f>
        <v/>
      </c>
    </row>
    <row r="71">
      <c r="A71" s="2" t="n"/>
      <c r="B71" s="2" t="n"/>
      <c r="C71" s="2" t="n"/>
      <c r="D71" s="2" t="n"/>
      <c r="E71" s="3" t="n"/>
      <c r="F71" s="4" t="n"/>
      <c r="G71" s="4" t="n"/>
      <c r="H71" s="4" t="n"/>
      <c r="I71" s="4" t="n"/>
      <c r="J71" s="5" t="n"/>
      <c r="K71" s="6">
        <f>IF(AND(ISNUMBER(E71),E71&gt;0,ISNUMBER(J71)),J71/E71,"")</f>
        <v/>
      </c>
      <c r="L71" s="5" t="n"/>
      <c r="M71" s="7" t="n"/>
      <c r="N71" s="2" t="n"/>
      <c r="O71" s="8">
        <f>IF(OR(G71="",N71="",N71=0),"",IF(IF(TODAY()&lt;G71,EDATE(G71,12*N71),EDATE(G71,12*N71*(INT(DATEDIF(G71,TODAY(),"y")/N71)+1)))&gt;H71,"None before expiry",IF(TODAY()&lt;G71,EDATE(G71,12*N71),EDATE(G71,12*N71*(INT(DATEDIF(G71,TODAY(),"y")/N71)+1)))))</f>
        <v/>
      </c>
      <c r="P71" s="5" t="n"/>
      <c r="Q71" s="9">
        <f>IF(AND(ISNUMBER(J71),J71&gt;0,ISNUMBER(P71)),P71/J71,"")</f>
        <v/>
      </c>
      <c r="R71" s="10">
        <f>IF(H71="","",H71-TODAY())</f>
        <v/>
      </c>
      <c r="S71" s="11">
        <f>IF(R71="","",IF(R71&lt;0,"Expired",IF(R71&lt;=90,"Expiring ≤ 90 days",IF(R71&lt;=180,"Expiring ≤ 180 days","Active"))))</f>
        <v/>
      </c>
      <c r="T71" s="11">
        <f>IF(I71="","",IF(I71&lt;TODAY(),"Over","In lock-in"))</f>
        <v/>
      </c>
      <c r="U71" s="5" t="n"/>
      <c r="V71" s="2" t="n"/>
      <c r="W71" s="12">
        <f>IF(AND(ISNUMBER(R71),ISNUMBER(J71)),IF(R71&gt;0,J71*R71/365,0),0)</f>
        <v/>
      </c>
      <c r="X71" s="12">
        <f>IF(AND(ISNUMBER(R71),ISNUMBER(J71)),IF(R71&gt;0,J71,0),0)</f>
        <v/>
      </c>
    </row>
    <row r="72">
      <c r="A72" s="2" t="n"/>
      <c r="B72" s="2" t="n"/>
      <c r="C72" s="2" t="n"/>
      <c r="D72" s="2" t="n"/>
      <c r="E72" s="3" t="n"/>
      <c r="F72" s="4" t="n"/>
      <c r="G72" s="4" t="n"/>
      <c r="H72" s="4" t="n"/>
      <c r="I72" s="4" t="n"/>
      <c r="J72" s="5" t="n"/>
      <c r="K72" s="6">
        <f>IF(AND(ISNUMBER(E72),E72&gt;0,ISNUMBER(J72)),J72/E72,"")</f>
        <v/>
      </c>
      <c r="L72" s="5" t="n"/>
      <c r="M72" s="7" t="n"/>
      <c r="N72" s="2" t="n"/>
      <c r="O72" s="8">
        <f>IF(OR(G72="",N72="",N72=0),"",IF(IF(TODAY()&lt;G72,EDATE(G72,12*N72),EDATE(G72,12*N72*(INT(DATEDIF(G72,TODAY(),"y")/N72)+1)))&gt;H72,"None before expiry",IF(TODAY()&lt;G72,EDATE(G72,12*N72),EDATE(G72,12*N72*(INT(DATEDIF(G72,TODAY(),"y")/N72)+1)))))</f>
        <v/>
      </c>
      <c r="P72" s="5" t="n"/>
      <c r="Q72" s="9">
        <f>IF(AND(ISNUMBER(J72),J72&gt;0,ISNUMBER(P72)),P72/J72,"")</f>
        <v/>
      </c>
      <c r="R72" s="10">
        <f>IF(H72="","",H72-TODAY())</f>
        <v/>
      </c>
      <c r="S72" s="11">
        <f>IF(R72="","",IF(R72&lt;0,"Expired",IF(R72&lt;=90,"Expiring ≤ 90 days",IF(R72&lt;=180,"Expiring ≤ 180 days","Active"))))</f>
        <v/>
      </c>
      <c r="T72" s="11">
        <f>IF(I72="","",IF(I72&lt;TODAY(),"Over","In lock-in"))</f>
        <v/>
      </c>
      <c r="U72" s="5" t="n"/>
      <c r="V72" s="2" t="n"/>
      <c r="W72" s="12">
        <f>IF(AND(ISNUMBER(R72),ISNUMBER(J72)),IF(R72&gt;0,J72*R72/365,0),0)</f>
        <v/>
      </c>
      <c r="X72" s="12">
        <f>IF(AND(ISNUMBER(R72),ISNUMBER(J72)),IF(R72&gt;0,J72,0),0)</f>
        <v/>
      </c>
    </row>
    <row r="73">
      <c r="A73" s="2" t="n"/>
      <c r="B73" s="2" t="n"/>
      <c r="C73" s="2" t="n"/>
      <c r="D73" s="2" t="n"/>
      <c r="E73" s="3" t="n"/>
      <c r="F73" s="4" t="n"/>
      <c r="G73" s="4" t="n"/>
      <c r="H73" s="4" t="n"/>
      <c r="I73" s="4" t="n"/>
      <c r="J73" s="5" t="n"/>
      <c r="K73" s="6">
        <f>IF(AND(ISNUMBER(E73),E73&gt;0,ISNUMBER(J73)),J73/E73,"")</f>
        <v/>
      </c>
      <c r="L73" s="5" t="n"/>
      <c r="M73" s="7" t="n"/>
      <c r="N73" s="2" t="n"/>
      <c r="O73" s="8">
        <f>IF(OR(G73="",N73="",N73=0),"",IF(IF(TODAY()&lt;G73,EDATE(G73,12*N73),EDATE(G73,12*N73*(INT(DATEDIF(G73,TODAY(),"y")/N73)+1)))&gt;H73,"None before expiry",IF(TODAY()&lt;G73,EDATE(G73,12*N73),EDATE(G73,12*N73*(INT(DATEDIF(G73,TODAY(),"y")/N73)+1)))))</f>
        <v/>
      </c>
      <c r="P73" s="5" t="n"/>
      <c r="Q73" s="9">
        <f>IF(AND(ISNUMBER(J73),J73&gt;0,ISNUMBER(P73)),P73/J73,"")</f>
        <v/>
      </c>
      <c r="R73" s="10">
        <f>IF(H73="","",H73-TODAY())</f>
        <v/>
      </c>
      <c r="S73" s="11">
        <f>IF(R73="","",IF(R73&lt;0,"Expired",IF(R73&lt;=90,"Expiring ≤ 90 days",IF(R73&lt;=180,"Expiring ≤ 180 days","Active"))))</f>
        <v/>
      </c>
      <c r="T73" s="11">
        <f>IF(I73="","",IF(I73&lt;TODAY(),"Over","In lock-in"))</f>
        <v/>
      </c>
      <c r="U73" s="5" t="n"/>
      <c r="V73" s="2" t="n"/>
      <c r="W73" s="12">
        <f>IF(AND(ISNUMBER(R73),ISNUMBER(J73)),IF(R73&gt;0,J73*R73/365,0),0)</f>
        <v/>
      </c>
      <c r="X73" s="12">
        <f>IF(AND(ISNUMBER(R73),ISNUMBER(J73)),IF(R73&gt;0,J73,0),0)</f>
        <v/>
      </c>
    </row>
    <row r="74">
      <c r="A74" s="2" t="n"/>
      <c r="B74" s="2" t="n"/>
      <c r="C74" s="2" t="n"/>
      <c r="D74" s="2" t="n"/>
      <c r="E74" s="3" t="n"/>
      <c r="F74" s="4" t="n"/>
      <c r="G74" s="4" t="n"/>
      <c r="H74" s="4" t="n"/>
      <c r="I74" s="4" t="n"/>
      <c r="J74" s="5" t="n"/>
      <c r="K74" s="6">
        <f>IF(AND(ISNUMBER(E74),E74&gt;0,ISNUMBER(J74)),J74/E74,"")</f>
        <v/>
      </c>
      <c r="L74" s="5" t="n"/>
      <c r="M74" s="7" t="n"/>
      <c r="N74" s="2" t="n"/>
      <c r="O74" s="8">
        <f>IF(OR(G74="",N74="",N74=0),"",IF(IF(TODAY()&lt;G74,EDATE(G74,12*N74),EDATE(G74,12*N74*(INT(DATEDIF(G74,TODAY(),"y")/N74)+1)))&gt;H74,"None before expiry",IF(TODAY()&lt;G74,EDATE(G74,12*N74),EDATE(G74,12*N74*(INT(DATEDIF(G74,TODAY(),"y")/N74)+1)))))</f>
        <v/>
      </c>
      <c r="P74" s="5" t="n"/>
      <c r="Q74" s="9">
        <f>IF(AND(ISNUMBER(J74),J74&gt;0,ISNUMBER(P74)),P74/J74,"")</f>
        <v/>
      </c>
      <c r="R74" s="10">
        <f>IF(H74="","",H74-TODAY())</f>
        <v/>
      </c>
      <c r="S74" s="11">
        <f>IF(R74="","",IF(R74&lt;0,"Expired",IF(R74&lt;=90,"Expiring ≤ 90 days",IF(R74&lt;=180,"Expiring ≤ 180 days","Active"))))</f>
        <v/>
      </c>
      <c r="T74" s="11">
        <f>IF(I74="","",IF(I74&lt;TODAY(),"Over","In lock-in"))</f>
        <v/>
      </c>
      <c r="U74" s="5" t="n"/>
      <c r="V74" s="2" t="n"/>
      <c r="W74" s="12">
        <f>IF(AND(ISNUMBER(R74),ISNUMBER(J74)),IF(R74&gt;0,J74*R74/365,0),0)</f>
        <v/>
      </c>
      <c r="X74" s="12">
        <f>IF(AND(ISNUMBER(R74),ISNUMBER(J74)),IF(R74&gt;0,J74,0),0)</f>
        <v/>
      </c>
    </row>
    <row r="75">
      <c r="A75" s="2" t="n"/>
      <c r="B75" s="2" t="n"/>
      <c r="C75" s="2" t="n"/>
      <c r="D75" s="2" t="n"/>
      <c r="E75" s="3" t="n"/>
      <c r="F75" s="4" t="n"/>
      <c r="G75" s="4" t="n"/>
      <c r="H75" s="4" t="n"/>
      <c r="I75" s="4" t="n"/>
      <c r="J75" s="5" t="n"/>
      <c r="K75" s="6">
        <f>IF(AND(ISNUMBER(E75),E75&gt;0,ISNUMBER(J75)),J75/E75,"")</f>
        <v/>
      </c>
      <c r="L75" s="5" t="n"/>
      <c r="M75" s="7" t="n"/>
      <c r="N75" s="2" t="n"/>
      <c r="O75" s="8">
        <f>IF(OR(G75="",N75="",N75=0),"",IF(IF(TODAY()&lt;G75,EDATE(G75,12*N75),EDATE(G75,12*N75*(INT(DATEDIF(G75,TODAY(),"y")/N75)+1)))&gt;H75,"None before expiry",IF(TODAY()&lt;G75,EDATE(G75,12*N75),EDATE(G75,12*N75*(INT(DATEDIF(G75,TODAY(),"y")/N75)+1)))))</f>
        <v/>
      </c>
      <c r="P75" s="5" t="n"/>
      <c r="Q75" s="9">
        <f>IF(AND(ISNUMBER(J75),J75&gt;0,ISNUMBER(P75)),P75/J75,"")</f>
        <v/>
      </c>
      <c r="R75" s="10">
        <f>IF(H75="","",H75-TODAY())</f>
        <v/>
      </c>
      <c r="S75" s="11">
        <f>IF(R75="","",IF(R75&lt;0,"Expired",IF(R75&lt;=90,"Expiring ≤ 90 days",IF(R75&lt;=180,"Expiring ≤ 180 days","Active"))))</f>
        <v/>
      </c>
      <c r="T75" s="11">
        <f>IF(I75="","",IF(I75&lt;TODAY(),"Over","In lock-in"))</f>
        <v/>
      </c>
      <c r="U75" s="5" t="n"/>
      <c r="V75" s="2" t="n"/>
      <c r="W75" s="12">
        <f>IF(AND(ISNUMBER(R75),ISNUMBER(J75)),IF(R75&gt;0,J75*R75/365,0),0)</f>
        <v/>
      </c>
      <c r="X75" s="12">
        <f>IF(AND(ISNUMBER(R75),ISNUMBER(J75)),IF(R75&gt;0,J75,0),0)</f>
        <v/>
      </c>
    </row>
    <row r="76">
      <c r="A76" s="2" t="n"/>
      <c r="B76" s="2" t="n"/>
      <c r="C76" s="2" t="n"/>
      <c r="D76" s="2" t="n"/>
      <c r="E76" s="3" t="n"/>
      <c r="F76" s="4" t="n"/>
      <c r="G76" s="4" t="n"/>
      <c r="H76" s="4" t="n"/>
      <c r="I76" s="4" t="n"/>
      <c r="J76" s="5" t="n"/>
      <c r="K76" s="6">
        <f>IF(AND(ISNUMBER(E76),E76&gt;0,ISNUMBER(J76)),J76/E76,"")</f>
        <v/>
      </c>
      <c r="L76" s="5" t="n"/>
      <c r="M76" s="7" t="n"/>
      <c r="N76" s="2" t="n"/>
      <c r="O76" s="8">
        <f>IF(OR(G76="",N76="",N76=0),"",IF(IF(TODAY()&lt;G76,EDATE(G76,12*N76),EDATE(G76,12*N76*(INT(DATEDIF(G76,TODAY(),"y")/N76)+1)))&gt;H76,"None before expiry",IF(TODAY()&lt;G76,EDATE(G76,12*N76),EDATE(G76,12*N76*(INT(DATEDIF(G76,TODAY(),"y")/N76)+1)))))</f>
        <v/>
      </c>
      <c r="P76" s="5" t="n"/>
      <c r="Q76" s="9">
        <f>IF(AND(ISNUMBER(J76),J76&gt;0,ISNUMBER(P76)),P76/J76,"")</f>
        <v/>
      </c>
      <c r="R76" s="10">
        <f>IF(H76="","",H76-TODAY())</f>
        <v/>
      </c>
      <c r="S76" s="11">
        <f>IF(R76="","",IF(R76&lt;0,"Expired",IF(R76&lt;=90,"Expiring ≤ 90 days",IF(R76&lt;=180,"Expiring ≤ 180 days","Active"))))</f>
        <v/>
      </c>
      <c r="T76" s="11">
        <f>IF(I76="","",IF(I76&lt;TODAY(),"Over","In lock-in"))</f>
        <v/>
      </c>
      <c r="U76" s="5" t="n"/>
      <c r="V76" s="2" t="n"/>
      <c r="W76" s="12">
        <f>IF(AND(ISNUMBER(R76),ISNUMBER(J76)),IF(R76&gt;0,J76*R76/365,0),0)</f>
        <v/>
      </c>
      <c r="X76" s="12">
        <f>IF(AND(ISNUMBER(R76),ISNUMBER(J76)),IF(R76&gt;0,J76,0),0)</f>
        <v/>
      </c>
    </row>
    <row r="77">
      <c r="A77" s="2" t="n"/>
      <c r="B77" s="2" t="n"/>
      <c r="C77" s="2" t="n"/>
      <c r="D77" s="2" t="n"/>
      <c r="E77" s="3" t="n"/>
      <c r="F77" s="4" t="n"/>
      <c r="G77" s="4" t="n"/>
      <c r="H77" s="4" t="n"/>
      <c r="I77" s="4" t="n"/>
      <c r="J77" s="5" t="n"/>
      <c r="K77" s="6">
        <f>IF(AND(ISNUMBER(E77),E77&gt;0,ISNUMBER(J77)),J77/E77,"")</f>
        <v/>
      </c>
      <c r="L77" s="5" t="n"/>
      <c r="M77" s="7" t="n"/>
      <c r="N77" s="2" t="n"/>
      <c r="O77" s="8">
        <f>IF(OR(G77="",N77="",N77=0),"",IF(IF(TODAY()&lt;G77,EDATE(G77,12*N77),EDATE(G77,12*N77*(INT(DATEDIF(G77,TODAY(),"y")/N77)+1)))&gt;H77,"None before expiry",IF(TODAY()&lt;G77,EDATE(G77,12*N77),EDATE(G77,12*N77*(INT(DATEDIF(G77,TODAY(),"y")/N77)+1)))))</f>
        <v/>
      </c>
      <c r="P77" s="5" t="n"/>
      <c r="Q77" s="9">
        <f>IF(AND(ISNUMBER(J77),J77&gt;0,ISNUMBER(P77)),P77/J77,"")</f>
        <v/>
      </c>
      <c r="R77" s="10">
        <f>IF(H77="","",H77-TODAY())</f>
        <v/>
      </c>
      <c r="S77" s="11">
        <f>IF(R77="","",IF(R77&lt;0,"Expired",IF(R77&lt;=90,"Expiring ≤ 90 days",IF(R77&lt;=180,"Expiring ≤ 180 days","Active"))))</f>
        <v/>
      </c>
      <c r="T77" s="11">
        <f>IF(I77="","",IF(I77&lt;TODAY(),"Over","In lock-in"))</f>
        <v/>
      </c>
      <c r="U77" s="5" t="n"/>
      <c r="V77" s="2" t="n"/>
      <c r="W77" s="12">
        <f>IF(AND(ISNUMBER(R77),ISNUMBER(J77)),IF(R77&gt;0,J77*R77/365,0),0)</f>
        <v/>
      </c>
      <c r="X77" s="12">
        <f>IF(AND(ISNUMBER(R77),ISNUMBER(J77)),IF(R77&gt;0,J77,0),0)</f>
        <v/>
      </c>
    </row>
    <row r="78">
      <c r="A78" s="2" t="n"/>
      <c r="B78" s="2" t="n"/>
      <c r="C78" s="2" t="n"/>
      <c r="D78" s="2" t="n"/>
      <c r="E78" s="3" t="n"/>
      <c r="F78" s="4" t="n"/>
      <c r="G78" s="4" t="n"/>
      <c r="H78" s="4" t="n"/>
      <c r="I78" s="4" t="n"/>
      <c r="J78" s="5" t="n"/>
      <c r="K78" s="6">
        <f>IF(AND(ISNUMBER(E78),E78&gt;0,ISNUMBER(J78)),J78/E78,"")</f>
        <v/>
      </c>
      <c r="L78" s="5" t="n"/>
      <c r="M78" s="7" t="n"/>
      <c r="N78" s="2" t="n"/>
      <c r="O78" s="8">
        <f>IF(OR(G78="",N78="",N78=0),"",IF(IF(TODAY()&lt;G78,EDATE(G78,12*N78),EDATE(G78,12*N78*(INT(DATEDIF(G78,TODAY(),"y")/N78)+1)))&gt;H78,"None before expiry",IF(TODAY()&lt;G78,EDATE(G78,12*N78),EDATE(G78,12*N78*(INT(DATEDIF(G78,TODAY(),"y")/N78)+1)))))</f>
        <v/>
      </c>
      <c r="P78" s="5" t="n"/>
      <c r="Q78" s="9">
        <f>IF(AND(ISNUMBER(J78),J78&gt;0,ISNUMBER(P78)),P78/J78,"")</f>
        <v/>
      </c>
      <c r="R78" s="10">
        <f>IF(H78="","",H78-TODAY())</f>
        <v/>
      </c>
      <c r="S78" s="11">
        <f>IF(R78="","",IF(R78&lt;0,"Expired",IF(R78&lt;=90,"Expiring ≤ 90 days",IF(R78&lt;=180,"Expiring ≤ 180 days","Active"))))</f>
        <v/>
      </c>
      <c r="T78" s="11">
        <f>IF(I78="","",IF(I78&lt;TODAY(),"Over","In lock-in"))</f>
        <v/>
      </c>
      <c r="U78" s="5" t="n"/>
      <c r="V78" s="2" t="n"/>
      <c r="W78" s="12">
        <f>IF(AND(ISNUMBER(R78),ISNUMBER(J78)),IF(R78&gt;0,J78*R78/365,0),0)</f>
        <v/>
      </c>
      <c r="X78" s="12">
        <f>IF(AND(ISNUMBER(R78),ISNUMBER(J78)),IF(R78&gt;0,J78,0),0)</f>
        <v/>
      </c>
    </row>
    <row r="79">
      <c r="A79" s="2" t="n"/>
      <c r="B79" s="2" t="n"/>
      <c r="C79" s="2" t="n"/>
      <c r="D79" s="2" t="n"/>
      <c r="E79" s="3" t="n"/>
      <c r="F79" s="4" t="n"/>
      <c r="G79" s="4" t="n"/>
      <c r="H79" s="4" t="n"/>
      <c r="I79" s="4" t="n"/>
      <c r="J79" s="5" t="n"/>
      <c r="K79" s="6">
        <f>IF(AND(ISNUMBER(E79),E79&gt;0,ISNUMBER(J79)),J79/E79,"")</f>
        <v/>
      </c>
      <c r="L79" s="5" t="n"/>
      <c r="M79" s="7" t="n"/>
      <c r="N79" s="2" t="n"/>
      <c r="O79" s="8">
        <f>IF(OR(G79="",N79="",N79=0),"",IF(IF(TODAY()&lt;G79,EDATE(G79,12*N79),EDATE(G79,12*N79*(INT(DATEDIF(G79,TODAY(),"y")/N79)+1)))&gt;H79,"None before expiry",IF(TODAY()&lt;G79,EDATE(G79,12*N79),EDATE(G79,12*N79*(INT(DATEDIF(G79,TODAY(),"y")/N79)+1)))))</f>
        <v/>
      </c>
      <c r="P79" s="5" t="n"/>
      <c r="Q79" s="9">
        <f>IF(AND(ISNUMBER(J79),J79&gt;0,ISNUMBER(P79)),P79/J79,"")</f>
        <v/>
      </c>
      <c r="R79" s="10">
        <f>IF(H79="","",H79-TODAY())</f>
        <v/>
      </c>
      <c r="S79" s="11">
        <f>IF(R79="","",IF(R79&lt;0,"Expired",IF(R79&lt;=90,"Expiring ≤ 90 days",IF(R79&lt;=180,"Expiring ≤ 180 days","Active"))))</f>
        <v/>
      </c>
      <c r="T79" s="11">
        <f>IF(I79="","",IF(I79&lt;TODAY(),"Over","In lock-in"))</f>
        <v/>
      </c>
      <c r="U79" s="5" t="n"/>
      <c r="V79" s="2" t="n"/>
      <c r="W79" s="12">
        <f>IF(AND(ISNUMBER(R79),ISNUMBER(J79)),IF(R79&gt;0,J79*R79/365,0),0)</f>
        <v/>
      </c>
      <c r="X79" s="12">
        <f>IF(AND(ISNUMBER(R79),ISNUMBER(J79)),IF(R79&gt;0,J79,0),0)</f>
        <v/>
      </c>
    </row>
    <row r="80">
      <c r="A80" s="2" t="n"/>
      <c r="B80" s="2" t="n"/>
      <c r="C80" s="2" t="n"/>
      <c r="D80" s="2" t="n"/>
      <c r="E80" s="3" t="n"/>
      <c r="F80" s="4" t="n"/>
      <c r="G80" s="4" t="n"/>
      <c r="H80" s="4" t="n"/>
      <c r="I80" s="4" t="n"/>
      <c r="J80" s="5" t="n"/>
      <c r="K80" s="6">
        <f>IF(AND(ISNUMBER(E80),E80&gt;0,ISNUMBER(J80)),J80/E80,"")</f>
        <v/>
      </c>
      <c r="L80" s="5" t="n"/>
      <c r="M80" s="7" t="n"/>
      <c r="N80" s="2" t="n"/>
      <c r="O80" s="8">
        <f>IF(OR(G80="",N80="",N80=0),"",IF(IF(TODAY()&lt;G80,EDATE(G80,12*N80),EDATE(G80,12*N80*(INT(DATEDIF(G80,TODAY(),"y")/N80)+1)))&gt;H80,"None before expiry",IF(TODAY()&lt;G80,EDATE(G80,12*N80),EDATE(G80,12*N80*(INT(DATEDIF(G80,TODAY(),"y")/N80)+1)))))</f>
        <v/>
      </c>
      <c r="P80" s="5" t="n"/>
      <c r="Q80" s="9">
        <f>IF(AND(ISNUMBER(J80),J80&gt;0,ISNUMBER(P80)),P80/J80,"")</f>
        <v/>
      </c>
      <c r="R80" s="10">
        <f>IF(H80="","",H80-TODAY())</f>
        <v/>
      </c>
      <c r="S80" s="11">
        <f>IF(R80="","",IF(R80&lt;0,"Expired",IF(R80&lt;=90,"Expiring ≤ 90 days",IF(R80&lt;=180,"Expiring ≤ 180 days","Active"))))</f>
        <v/>
      </c>
      <c r="T80" s="11">
        <f>IF(I80="","",IF(I80&lt;TODAY(),"Over","In lock-in"))</f>
        <v/>
      </c>
      <c r="U80" s="5" t="n"/>
      <c r="V80" s="2" t="n"/>
      <c r="W80" s="12">
        <f>IF(AND(ISNUMBER(R80),ISNUMBER(J80)),IF(R80&gt;0,J80*R80/365,0),0)</f>
        <v/>
      </c>
      <c r="X80" s="12">
        <f>IF(AND(ISNUMBER(R80),ISNUMBER(J80)),IF(R80&gt;0,J80,0),0)</f>
        <v/>
      </c>
    </row>
    <row r="81">
      <c r="A81" s="2" t="n"/>
      <c r="B81" s="2" t="n"/>
      <c r="C81" s="2" t="n"/>
      <c r="D81" s="2" t="n"/>
      <c r="E81" s="3" t="n"/>
      <c r="F81" s="4" t="n"/>
      <c r="G81" s="4" t="n"/>
      <c r="H81" s="4" t="n"/>
      <c r="I81" s="4" t="n"/>
      <c r="J81" s="5" t="n"/>
      <c r="K81" s="6">
        <f>IF(AND(ISNUMBER(E81),E81&gt;0,ISNUMBER(J81)),J81/E81,"")</f>
        <v/>
      </c>
      <c r="L81" s="5" t="n"/>
      <c r="M81" s="7" t="n"/>
      <c r="N81" s="2" t="n"/>
      <c r="O81" s="8">
        <f>IF(OR(G81="",N81="",N81=0),"",IF(IF(TODAY()&lt;G81,EDATE(G81,12*N81),EDATE(G81,12*N81*(INT(DATEDIF(G81,TODAY(),"y")/N81)+1)))&gt;H81,"None before expiry",IF(TODAY()&lt;G81,EDATE(G81,12*N81),EDATE(G81,12*N81*(INT(DATEDIF(G81,TODAY(),"y")/N81)+1)))))</f>
        <v/>
      </c>
      <c r="P81" s="5" t="n"/>
      <c r="Q81" s="9">
        <f>IF(AND(ISNUMBER(J81),J81&gt;0,ISNUMBER(P81)),P81/J81,"")</f>
        <v/>
      </c>
      <c r="R81" s="10">
        <f>IF(H81="","",H81-TODAY())</f>
        <v/>
      </c>
      <c r="S81" s="11">
        <f>IF(R81="","",IF(R81&lt;0,"Expired",IF(R81&lt;=90,"Expiring ≤ 90 days",IF(R81&lt;=180,"Expiring ≤ 180 days","Active"))))</f>
        <v/>
      </c>
      <c r="T81" s="11">
        <f>IF(I81="","",IF(I81&lt;TODAY(),"Over","In lock-in"))</f>
        <v/>
      </c>
      <c r="U81" s="5" t="n"/>
      <c r="V81" s="2" t="n"/>
      <c r="W81" s="12">
        <f>IF(AND(ISNUMBER(R81),ISNUMBER(J81)),IF(R81&gt;0,J81*R81/365,0),0)</f>
        <v/>
      </c>
      <c r="X81" s="12">
        <f>IF(AND(ISNUMBER(R81),ISNUMBER(J81)),IF(R81&gt;0,J81,0),0)</f>
        <v/>
      </c>
    </row>
    <row r="82">
      <c r="A82" s="2" t="n"/>
      <c r="B82" s="2" t="n"/>
      <c r="C82" s="2" t="n"/>
      <c r="D82" s="2" t="n"/>
      <c r="E82" s="3" t="n"/>
      <c r="F82" s="4" t="n"/>
      <c r="G82" s="4" t="n"/>
      <c r="H82" s="4" t="n"/>
      <c r="I82" s="4" t="n"/>
      <c r="J82" s="5" t="n"/>
      <c r="K82" s="6">
        <f>IF(AND(ISNUMBER(E82),E82&gt;0,ISNUMBER(J82)),J82/E82,"")</f>
        <v/>
      </c>
      <c r="L82" s="5" t="n"/>
      <c r="M82" s="7" t="n"/>
      <c r="N82" s="2" t="n"/>
      <c r="O82" s="8">
        <f>IF(OR(G82="",N82="",N82=0),"",IF(IF(TODAY()&lt;G82,EDATE(G82,12*N82),EDATE(G82,12*N82*(INT(DATEDIF(G82,TODAY(),"y")/N82)+1)))&gt;H82,"None before expiry",IF(TODAY()&lt;G82,EDATE(G82,12*N82),EDATE(G82,12*N82*(INT(DATEDIF(G82,TODAY(),"y")/N82)+1)))))</f>
        <v/>
      </c>
      <c r="P82" s="5" t="n"/>
      <c r="Q82" s="9">
        <f>IF(AND(ISNUMBER(J82),J82&gt;0,ISNUMBER(P82)),P82/J82,"")</f>
        <v/>
      </c>
      <c r="R82" s="10">
        <f>IF(H82="","",H82-TODAY())</f>
        <v/>
      </c>
      <c r="S82" s="11">
        <f>IF(R82="","",IF(R82&lt;0,"Expired",IF(R82&lt;=90,"Expiring ≤ 90 days",IF(R82&lt;=180,"Expiring ≤ 180 days","Active"))))</f>
        <v/>
      </c>
      <c r="T82" s="11">
        <f>IF(I82="","",IF(I82&lt;TODAY(),"Over","In lock-in"))</f>
        <v/>
      </c>
      <c r="U82" s="5" t="n"/>
      <c r="V82" s="2" t="n"/>
      <c r="W82" s="12">
        <f>IF(AND(ISNUMBER(R82),ISNUMBER(J82)),IF(R82&gt;0,J82*R82/365,0),0)</f>
        <v/>
      </c>
      <c r="X82" s="12">
        <f>IF(AND(ISNUMBER(R82),ISNUMBER(J82)),IF(R82&gt;0,J82,0),0)</f>
        <v/>
      </c>
    </row>
    <row r="83">
      <c r="A83" s="2" t="n"/>
      <c r="B83" s="2" t="n"/>
      <c r="C83" s="2" t="n"/>
      <c r="D83" s="2" t="n"/>
      <c r="E83" s="3" t="n"/>
      <c r="F83" s="4" t="n"/>
      <c r="G83" s="4" t="n"/>
      <c r="H83" s="4" t="n"/>
      <c r="I83" s="4" t="n"/>
      <c r="J83" s="5" t="n"/>
      <c r="K83" s="6">
        <f>IF(AND(ISNUMBER(E83),E83&gt;0,ISNUMBER(J83)),J83/E83,"")</f>
        <v/>
      </c>
      <c r="L83" s="5" t="n"/>
      <c r="M83" s="7" t="n"/>
      <c r="N83" s="2" t="n"/>
      <c r="O83" s="8">
        <f>IF(OR(G83="",N83="",N83=0),"",IF(IF(TODAY()&lt;G83,EDATE(G83,12*N83),EDATE(G83,12*N83*(INT(DATEDIF(G83,TODAY(),"y")/N83)+1)))&gt;H83,"None before expiry",IF(TODAY()&lt;G83,EDATE(G83,12*N83),EDATE(G83,12*N83*(INT(DATEDIF(G83,TODAY(),"y")/N83)+1)))))</f>
        <v/>
      </c>
      <c r="P83" s="5" t="n"/>
      <c r="Q83" s="9">
        <f>IF(AND(ISNUMBER(J83),J83&gt;0,ISNUMBER(P83)),P83/J83,"")</f>
        <v/>
      </c>
      <c r="R83" s="10">
        <f>IF(H83="","",H83-TODAY())</f>
        <v/>
      </c>
      <c r="S83" s="11">
        <f>IF(R83="","",IF(R83&lt;0,"Expired",IF(R83&lt;=90,"Expiring ≤ 90 days",IF(R83&lt;=180,"Expiring ≤ 180 days","Active"))))</f>
        <v/>
      </c>
      <c r="T83" s="11">
        <f>IF(I83="","",IF(I83&lt;TODAY(),"Over","In lock-in"))</f>
        <v/>
      </c>
      <c r="U83" s="5" t="n"/>
      <c r="V83" s="2" t="n"/>
      <c r="W83" s="12">
        <f>IF(AND(ISNUMBER(R83),ISNUMBER(J83)),IF(R83&gt;0,J83*R83/365,0),0)</f>
        <v/>
      </c>
      <c r="X83" s="12">
        <f>IF(AND(ISNUMBER(R83),ISNUMBER(J83)),IF(R83&gt;0,J83,0),0)</f>
        <v/>
      </c>
    </row>
    <row r="84">
      <c r="A84" s="2" t="n"/>
      <c r="B84" s="2" t="n"/>
      <c r="C84" s="2" t="n"/>
      <c r="D84" s="2" t="n"/>
      <c r="E84" s="3" t="n"/>
      <c r="F84" s="4" t="n"/>
      <c r="G84" s="4" t="n"/>
      <c r="H84" s="4" t="n"/>
      <c r="I84" s="4" t="n"/>
      <c r="J84" s="5" t="n"/>
      <c r="K84" s="6">
        <f>IF(AND(ISNUMBER(E84),E84&gt;0,ISNUMBER(J84)),J84/E84,"")</f>
        <v/>
      </c>
      <c r="L84" s="5" t="n"/>
      <c r="M84" s="7" t="n"/>
      <c r="N84" s="2" t="n"/>
      <c r="O84" s="8">
        <f>IF(OR(G84="",N84="",N84=0),"",IF(IF(TODAY()&lt;G84,EDATE(G84,12*N84),EDATE(G84,12*N84*(INT(DATEDIF(G84,TODAY(),"y")/N84)+1)))&gt;H84,"None before expiry",IF(TODAY()&lt;G84,EDATE(G84,12*N84),EDATE(G84,12*N84*(INT(DATEDIF(G84,TODAY(),"y")/N84)+1)))))</f>
        <v/>
      </c>
      <c r="P84" s="5" t="n"/>
      <c r="Q84" s="9">
        <f>IF(AND(ISNUMBER(J84),J84&gt;0,ISNUMBER(P84)),P84/J84,"")</f>
        <v/>
      </c>
      <c r="R84" s="10">
        <f>IF(H84="","",H84-TODAY())</f>
        <v/>
      </c>
      <c r="S84" s="11">
        <f>IF(R84="","",IF(R84&lt;0,"Expired",IF(R84&lt;=90,"Expiring ≤ 90 days",IF(R84&lt;=180,"Expiring ≤ 180 days","Active"))))</f>
        <v/>
      </c>
      <c r="T84" s="11">
        <f>IF(I84="","",IF(I84&lt;TODAY(),"Over","In lock-in"))</f>
        <v/>
      </c>
      <c r="U84" s="5" t="n"/>
      <c r="V84" s="2" t="n"/>
      <c r="W84" s="12">
        <f>IF(AND(ISNUMBER(R84),ISNUMBER(J84)),IF(R84&gt;0,J84*R84/365,0),0)</f>
        <v/>
      </c>
      <c r="X84" s="12">
        <f>IF(AND(ISNUMBER(R84),ISNUMBER(J84)),IF(R84&gt;0,J84,0),0)</f>
        <v/>
      </c>
    </row>
    <row r="85">
      <c r="A85" s="2" t="n"/>
      <c r="B85" s="2" t="n"/>
      <c r="C85" s="2" t="n"/>
      <c r="D85" s="2" t="n"/>
      <c r="E85" s="3" t="n"/>
      <c r="F85" s="4" t="n"/>
      <c r="G85" s="4" t="n"/>
      <c r="H85" s="4" t="n"/>
      <c r="I85" s="4" t="n"/>
      <c r="J85" s="5" t="n"/>
      <c r="K85" s="6">
        <f>IF(AND(ISNUMBER(E85),E85&gt;0,ISNUMBER(J85)),J85/E85,"")</f>
        <v/>
      </c>
      <c r="L85" s="5" t="n"/>
      <c r="M85" s="7" t="n"/>
      <c r="N85" s="2" t="n"/>
      <c r="O85" s="8">
        <f>IF(OR(G85="",N85="",N85=0),"",IF(IF(TODAY()&lt;G85,EDATE(G85,12*N85),EDATE(G85,12*N85*(INT(DATEDIF(G85,TODAY(),"y")/N85)+1)))&gt;H85,"None before expiry",IF(TODAY()&lt;G85,EDATE(G85,12*N85),EDATE(G85,12*N85*(INT(DATEDIF(G85,TODAY(),"y")/N85)+1)))))</f>
        <v/>
      </c>
      <c r="P85" s="5" t="n"/>
      <c r="Q85" s="9">
        <f>IF(AND(ISNUMBER(J85),J85&gt;0,ISNUMBER(P85)),P85/J85,"")</f>
        <v/>
      </c>
      <c r="R85" s="10">
        <f>IF(H85="","",H85-TODAY())</f>
        <v/>
      </c>
      <c r="S85" s="11">
        <f>IF(R85="","",IF(R85&lt;0,"Expired",IF(R85&lt;=90,"Expiring ≤ 90 days",IF(R85&lt;=180,"Expiring ≤ 180 days","Active"))))</f>
        <v/>
      </c>
      <c r="T85" s="11">
        <f>IF(I85="","",IF(I85&lt;TODAY(),"Over","In lock-in"))</f>
        <v/>
      </c>
      <c r="U85" s="5" t="n"/>
      <c r="V85" s="2" t="n"/>
      <c r="W85" s="12">
        <f>IF(AND(ISNUMBER(R85),ISNUMBER(J85)),IF(R85&gt;0,J85*R85/365,0),0)</f>
        <v/>
      </c>
      <c r="X85" s="12">
        <f>IF(AND(ISNUMBER(R85),ISNUMBER(J85)),IF(R85&gt;0,J85,0),0)</f>
        <v/>
      </c>
    </row>
    <row r="86">
      <c r="A86" s="2" t="n"/>
      <c r="B86" s="2" t="n"/>
      <c r="C86" s="2" t="n"/>
      <c r="D86" s="2" t="n"/>
      <c r="E86" s="3" t="n"/>
      <c r="F86" s="4" t="n"/>
      <c r="G86" s="4" t="n"/>
      <c r="H86" s="4" t="n"/>
      <c r="I86" s="4" t="n"/>
      <c r="J86" s="5" t="n"/>
      <c r="K86" s="6">
        <f>IF(AND(ISNUMBER(E86),E86&gt;0,ISNUMBER(J86)),J86/E86,"")</f>
        <v/>
      </c>
      <c r="L86" s="5" t="n"/>
      <c r="M86" s="7" t="n"/>
      <c r="N86" s="2" t="n"/>
      <c r="O86" s="8">
        <f>IF(OR(G86="",N86="",N86=0),"",IF(IF(TODAY()&lt;G86,EDATE(G86,12*N86),EDATE(G86,12*N86*(INT(DATEDIF(G86,TODAY(),"y")/N86)+1)))&gt;H86,"None before expiry",IF(TODAY()&lt;G86,EDATE(G86,12*N86),EDATE(G86,12*N86*(INT(DATEDIF(G86,TODAY(),"y")/N86)+1)))))</f>
        <v/>
      </c>
      <c r="P86" s="5" t="n"/>
      <c r="Q86" s="9">
        <f>IF(AND(ISNUMBER(J86),J86&gt;0,ISNUMBER(P86)),P86/J86,"")</f>
        <v/>
      </c>
      <c r="R86" s="10">
        <f>IF(H86="","",H86-TODAY())</f>
        <v/>
      </c>
      <c r="S86" s="11">
        <f>IF(R86="","",IF(R86&lt;0,"Expired",IF(R86&lt;=90,"Expiring ≤ 90 days",IF(R86&lt;=180,"Expiring ≤ 180 days","Active"))))</f>
        <v/>
      </c>
      <c r="T86" s="11">
        <f>IF(I86="","",IF(I86&lt;TODAY(),"Over","In lock-in"))</f>
        <v/>
      </c>
      <c r="U86" s="5" t="n"/>
      <c r="V86" s="2" t="n"/>
      <c r="W86" s="12">
        <f>IF(AND(ISNUMBER(R86),ISNUMBER(J86)),IF(R86&gt;0,J86*R86/365,0),0)</f>
        <v/>
      </c>
      <c r="X86" s="12">
        <f>IF(AND(ISNUMBER(R86),ISNUMBER(J86)),IF(R86&gt;0,J86,0),0)</f>
        <v/>
      </c>
    </row>
    <row r="87">
      <c r="A87" s="2" t="n"/>
      <c r="B87" s="2" t="n"/>
      <c r="C87" s="2" t="n"/>
      <c r="D87" s="2" t="n"/>
      <c r="E87" s="3" t="n"/>
      <c r="F87" s="4" t="n"/>
      <c r="G87" s="4" t="n"/>
      <c r="H87" s="4" t="n"/>
      <c r="I87" s="4" t="n"/>
      <c r="J87" s="5" t="n"/>
      <c r="K87" s="6">
        <f>IF(AND(ISNUMBER(E87),E87&gt;0,ISNUMBER(J87)),J87/E87,"")</f>
        <v/>
      </c>
      <c r="L87" s="5" t="n"/>
      <c r="M87" s="7" t="n"/>
      <c r="N87" s="2" t="n"/>
      <c r="O87" s="8">
        <f>IF(OR(G87="",N87="",N87=0),"",IF(IF(TODAY()&lt;G87,EDATE(G87,12*N87),EDATE(G87,12*N87*(INT(DATEDIF(G87,TODAY(),"y")/N87)+1)))&gt;H87,"None before expiry",IF(TODAY()&lt;G87,EDATE(G87,12*N87),EDATE(G87,12*N87*(INT(DATEDIF(G87,TODAY(),"y")/N87)+1)))))</f>
        <v/>
      </c>
      <c r="P87" s="5" t="n"/>
      <c r="Q87" s="9">
        <f>IF(AND(ISNUMBER(J87),J87&gt;0,ISNUMBER(P87)),P87/J87,"")</f>
        <v/>
      </c>
      <c r="R87" s="10">
        <f>IF(H87="","",H87-TODAY())</f>
        <v/>
      </c>
      <c r="S87" s="11">
        <f>IF(R87="","",IF(R87&lt;0,"Expired",IF(R87&lt;=90,"Expiring ≤ 90 days",IF(R87&lt;=180,"Expiring ≤ 180 days","Active"))))</f>
        <v/>
      </c>
      <c r="T87" s="11">
        <f>IF(I87="","",IF(I87&lt;TODAY(),"Over","In lock-in"))</f>
        <v/>
      </c>
      <c r="U87" s="5" t="n"/>
      <c r="V87" s="2" t="n"/>
      <c r="W87" s="12">
        <f>IF(AND(ISNUMBER(R87),ISNUMBER(J87)),IF(R87&gt;0,J87*R87/365,0),0)</f>
        <v/>
      </c>
      <c r="X87" s="12">
        <f>IF(AND(ISNUMBER(R87),ISNUMBER(J87)),IF(R87&gt;0,J87,0),0)</f>
        <v/>
      </c>
    </row>
    <row r="88">
      <c r="A88" s="2" t="n"/>
      <c r="B88" s="2" t="n"/>
      <c r="C88" s="2" t="n"/>
      <c r="D88" s="2" t="n"/>
      <c r="E88" s="3" t="n"/>
      <c r="F88" s="4" t="n"/>
      <c r="G88" s="4" t="n"/>
      <c r="H88" s="4" t="n"/>
      <c r="I88" s="4" t="n"/>
      <c r="J88" s="5" t="n"/>
      <c r="K88" s="6">
        <f>IF(AND(ISNUMBER(E88),E88&gt;0,ISNUMBER(J88)),J88/E88,"")</f>
        <v/>
      </c>
      <c r="L88" s="5" t="n"/>
      <c r="M88" s="7" t="n"/>
      <c r="N88" s="2" t="n"/>
      <c r="O88" s="8">
        <f>IF(OR(G88="",N88="",N88=0),"",IF(IF(TODAY()&lt;G88,EDATE(G88,12*N88),EDATE(G88,12*N88*(INT(DATEDIF(G88,TODAY(),"y")/N88)+1)))&gt;H88,"None before expiry",IF(TODAY()&lt;G88,EDATE(G88,12*N88),EDATE(G88,12*N88*(INT(DATEDIF(G88,TODAY(),"y")/N88)+1)))))</f>
        <v/>
      </c>
      <c r="P88" s="5" t="n"/>
      <c r="Q88" s="9">
        <f>IF(AND(ISNUMBER(J88),J88&gt;0,ISNUMBER(P88)),P88/J88,"")</f>
        <v/>
      </c>
      <c r="R88" s="10">
        <f>IF(H88="","",H88-TODAY())</f>
        <v/>
      </c>
      <c r="S88" s="11">
        <f>IF(R88="","",IF(R88&lt;0,"Expired",IF(R88&lt;=90,"Expiring ≤ 90 days",IF(R88&lt;=180,"Expiring ≤ 180 days","Active"))))</f>
        <v/>
      </c>
      <c r="T88" s="11">
        <f>IF(I88="","",IF(I88&lt;TODAY(),"Over","In lock-in"))</f>
        <v/>
      </c>
      <c r="U88" s="5" t="n"/>
      <c r="V88" s="2" t="n"/>
      <c r="W88" s="12">
        <f>IF(AND(ISNUMBER(R88),ISNUMBER(J88)),IF(R88&gt;0,J88*R88/365,0),0)</f>
        <v/>
      </c>
      <c r="X88" s="12">
        <f>IF(AND(ISNUMBER(R88),ISNUMBER(J88)),IF(R88&gt;0,J88,0),0)</f>
        <v/>
      </c>
    </row>
    <row r="89">
      <c r="A89" s="2" t="n"/>
      <c r="B89" s="2" t="n"/>
      <c r="C89" s="2" t="n"/>
      <c r="D89" s="2" t="n"/>
      <c r="E89" s="3" t="n"/>
      <c r="F89" s="4" t="n"/>
      <c r="G89" s="4" t="n"/>
      <c r="H89" s="4" t="n"/>
      <c r="I89" s="4" t="n"/>
      <c r="J89" s="5" t="n"/>
      <c r="K89" s="6">
        <f>IF(AND(ISNUMBER(E89),E89&gt;0,ISNUMBER(J89)),J89/E89,"")</f>
        <v/>
      </c>
      <c r="L89" s="5" t="n"/>
      <c r="M89" s="7" t="n"/>
      <c r="N89" s="2" t="n"/>
      <c r="O89" s="8">
        <f>IF(OR(G89="",N89="",N89=0),"",IF(IF(TODAY()&lt;G89,EDATE(G89,12*N89),EDATE(G89,12*N89*(INT(DATEDIF(G89,TODAY(),"y")/N89)+1)))&gt;H89,"None before expiry",IF(TODAY()&lt;G89,EDATE(G89,12*N89),EDATE(G89,12*N89*(INT(DATEDIF(G89,TODAY(),"y")/N89)+1)))))</f>
        <v/>
      </c>
      <c r="P89" s="5" t="n"/>
      <c r="Q89" s="9">
        <f>IF(AND(ISNUMBER(J89),J89&gt;0,ISNUMBER(P89)),P89/J89,"")</f>
        <v/>
      </c>
      <c r="R89" s="10">
        <f>IF(H89="","",H89-TODAY())</f>
        <v/>
      </c>
      <c r="S89" s="11">
        <f>IF(R89="","",IF(R89&lt;0,"Expired",IF(R89&lt;=90,"Expiring ≤ 90 days",IF(R89&lt;=180,"Expiring ≤ 180 days","Active"))))</f>
        <v/>
      </c>
      <c r="T89" s="11">
        <f>IF(I89="","",IF(I89&lt;TODAY(),"Over","In lock-in"))</f>
        <v/>
      </c>
      <c r="U89" s="5" t="n"/>
      <c r="V89" s="2" t="n"/>
      <c r="W89" s="12">
        <f>IF(AND(ISNUMBER(R89),ISNUMBER(J89)),IF(R89&gt;0,J89*R89/365,0),0)</f>
        <v/>
      </c>
      <c r="X89" s="12">
        <f>IF(AND(ISNUMBER(R89),ISNUMBER(J89)),IF(R89&gt;0,J89,0),0)</f>
        <v/>
      </c>
    </row>
    <row r="90">
      <c r="A90" s="2" t="n"/>
      <c r="B90" s="2" t="n"/>
      <c r="C90" s="2" t="n"/>
      <c r="D90" s="2" t="n"/>
      <c r="E90" s="3" t="n"/>
      <c r="F90" s="4" t="n"/>
      <c r="G90" s="4" t="n"/>
      <c r="H90" s="4" t="n"/>
      <c r="I90" s="4" t="n"/>
      <c r="J90" s="5" t="n"/>
      <c r="K90" s="6">
        <f>IF(AND(ISNUMBER(E90),E90&gt;0,ISNUMBER(J90)),J90/E90,"")</f>
        <v/>
      </c>
      <c r="L90" s="5" t="n"/>
      <c r="M90" s="7" t="n"/>
      <c r="N90" s="2" t="n"/>
      <c r="O90" s="8">
        <f>IF(OR(G90="",N90="",N90=0),"",IF(IF(TODAY()&lt;G90,EDATE(G90,12*N90),EDATE(G90,12*N90*(INT(DATEDIF(G90,TODAY(),"y")/N90)+1)))&gt;H90,"None before expiry",IF(TODAY()&lt;G90,EDATE(G90,12*N90),EDATE(G90,12*N90*(INT(DATEDIF(G90,TODAY(),"y")/N90)+1)))))</f>
        <v/>
      </c>
      <c r="P90" s="5" t="n"/>
      <c r="Q90" s="9">
        <f>IF(AND(ISNUMBER(J90),J90&gt;0,ISNUMBER(P90)),P90/J90,"")</f>
        <v/>
      </c>
      <c r="R90" s="10">
        <f>IF(H90="","",H90-TODAY())</f>
        <v/>
      </c>
      <c r="S90" s="11">
        <f>IF(R90="","",IF(R90&lt;0,"Expired",IF(R90&lt;=90,"Expiring ≤ 90 days",IF(R90&lt;=180,"Expiring ≤ 180 days","Active"))))</f>
        <v/>
      </c>
      <c r="T90" s="11">
        <f>IF(I90="","",IF(I90&lt;TODAY(),"Over","In lock-in"))</f>
        <v/>
      </c>
      <c r="U90" s="5" t="n"/>
      <c r="V90" s="2" t="n"/>
      <c r="W90" s="12">
        <f>IF(AND(ISNUMBER(R90),ISNUMBER(J90)),IF(R90&gt;0,J90*R90/365,0),0)</f>
        <v/>
      </c>
      <c r="X90" s="12">
        <f>IF(AND(ISNUMBER(R90),ISNUMBER(J90)),IF(R90&gt;0,J90,0),0)</f>
        <v/>
      </c>
    </row>
    <row r="91">
      <c r="A91" s="2" t="n"/>
      <c r="B91" s="2" t="n"/>
      <c r="C91" s="2" t="n"/>
      <c r="D91" s="2" t="n"/>
      <c r="E91" s="3" t="n"/>
      <c r="F91" s="4" t="n"/>
      <c r="G91" s="4" t="n"/>
      <c r="H91" s="4" t="n"/>
      <c r="I91" s="4" t="n"/>
      <c r="J91" s="5" t="n"/>
      <c r="K91" s="6">
        <f>IF(AND(ISNUMBER(E91),E91&gt;0,ISNUMBER(J91)),J91/E91,"")</f>
        <v/>
      </c>
      <c r="L91" s="5" t="n"/>
      <c r="M91" s="7" t="n"/>
      <c r="N91" s="2" t="n"/>
      <c r="O91" s="8">
        <f>IF(OR(G91="",N91="",N91=0),"",IF(IF(TODAY()&lt;G91,EDATE(G91,12*N91),EDATE(G91,12*N91*(INT(DATEDIF(G91,TODAY(),"y")/N91)+1)))&gt;H91,"None before expiry",IF(TODAY()&lt;G91,EDATE(G91,12*N91),EDATE(G91,12*N91*(INT(DATEDIF(G91,TODAY(),"y")/N91)+1)))))</f>
        <v/>
      </c>
      <c r="P91" s="5" t="n"/>
      <c r="Q91" s="9">
        <f>IF(AND(ISNUMBER(J91),J91&gt;0,ISNUMBER(P91)),P91/J91,"")</f>
        <v/>
      </c>
      <c r="R91" s="10">
        <f>IF(H91="","",H91-TODAY())</f>
        <v/>
      </c>
      <c r="S91" s="11">
        <f>IF(R91="","",IF(R91&lt;0,"Expired",IF(R91&lt;=90,"Expiring ≤ 90 days",IF(R91&lt;=180,"Expiring ≤ 180 days","Active"))))</f>
        <v/>
      </c>
      <c r="T91" s="11">
        <f>IF(I91="","",IF(I91&lt;TODAY(),"Over","In lock-in"))</f>
        <v/>
      </c>
      <c r="U91" s="5" t="n"/>
      <c r="V91" s="2" t="n"/>
      <c r="W91" s="12">
        <f>IF(AND(ISNUMBER(R91),ISNUMBER(J91)),IF(R91&gt;0,J91*R91/365,0),0)</f>
        <v/>
      </c>
      <c r="X91" s="12">
        <f>IF(AND(ISNUMBER(R91),ISNUMBER(J91)),IF(R91&gt;0,J91,0),0)</f>
        <v/>
      </c>
    </row>
    <row r="92">
      <c r="A92" s="2" t="n"/>
      <c r="B92" s="2" t="n"/>
      <c r="C92" s="2" t="n"/>
      <c r="D92" s="2" t="n"/>
      <c r="E92" s="3" t="n"/>
      <c r="F92" s="4" t="n"/>
      <c r="G92" s="4" t="n"/>
      <c r="H92" s="4" t="n"/>
      <c r="I92" s="4" t="n"/>
      <c r="J92" s="5" t="n"/>
      <c r="K92" s="6">
        <f>IF(AND(ISNUMBER(E92),E92&gt;0,ISNUMBER(J92)),J92/E92,"")</f>
        <v/>
      </c>
      <c r="L92" s="5" t="n"/>
      <c r="M92" s="7" t="n"/>
      <c r="N92" s="2" t="n"/>
      <c r="O92" s="8">
        <f>IF(OR(G92="",N92="",N92=0),"",IF(IF(TODAY()&lt;G92,EDATE(G92,12*N92),EDATE(G92,12*N92*(INT(DATEDIF(G92,TODAY(),"y")/N92)+1)))&gt;H92,"None before expiry",IF(TODAY()&lt;G92,EDATE(G92,12*N92),EDATE(G92,12*N92*(INT(DATEDIF(G92,TODAY(),"y")/N92)+1)))))</f>
        <v/>
      </c>
      <c r="P92" s="5" t="n"/>
      <c r="Q92" s="9">
        <f>IF(AND(ISNUMBER(J92),J92&gt;0,ISNUMBER(P92)),P92/J92,"")</f>
        <v/>
      </c>
      <c r="R92" s="10">
        <f>IF(H92="","",H92-TODAY())</f>
        <v/>
      </c>
      <c r="S92" s="11">
        <f>IF(R92="","",IF(R92&lt;0,"Expired",IF(R92&lt;=90,"Expiring ≤ 90 days",IF(R92&lt;=180,"Expiring ≤ 180 days","Active"))))</f>
        <v/>
      </c>
      <c r="T92" s="11">
        <f>IF(I92="","",IF(I92&lt;TODAY(),"Over","In lock-in"))</f>
        <v/>
      </c>
      <c r="U92" s="5" t="n"/>
      <c r="V92" s="2" t="n"/>
      <c r="W92" s="12">
        <f>IF(AND(ISNUMBER(R92),ISNUMBER(J92)),IF(R92&gt;0,J92*R92/365,0),0)</f>
        <v/>
      </c>
      <c r="X92" s="12">
        <f>IF(AND(ISNUMBER(R92),ISNUMBER(J92)),IF(R92&gt;0,J92,0),0)</f>
        <v/>
      </c>
    </row>
    <row r="93">
      <c r="A93" s="2" t="n"/>
      <c r="B93" s="2" t="n"/>
      <c r="C93" s="2" t="n"/>
      <c r="D93" s="2" t="n"/>
      <c r="E93" s="3" t="n"/>
      <c r="F93" s="4" t="n"/>
      <c r="G93" s="4" t="n"/>
      <c r="H93" s="4" t="n"/>
      <c r="I93" s="4" t="n"/>
      <c r="J93" s="5" t="n"/>
      <c r="K93" s="6">
        <f>IF(AND(ISNUMBER(E93),E93&gt;0,ISNUMBER(J93)),J93/E93,"")</f>
        <v/>
      </c>
      <c r="L93" s="5" t="n"/>
      <c r="M93" s="7" t="n"/>
      <c r="N93" s="2" t="n"/>
      <c r="O93" s="8">
        <f>IF(OR(G93="",N93="",N93=0),"",IF(IF(TODAY()&lt;G93,EDATE(G93,12*N93),EDATE(G93,12*N93*(INT(DATEDIF(G93,TODAY(),"y")/N93)+1)))&gt;H93,"None before expiry",IF(TODAY()&lt;G93,EDATE(G93,12*N93),EDATE(G93,12*N93*(INT(DATEDIF(G93,TODAY(),"y")/N93)+1)))))</f>
        <v/>
      </c>
      <c r="P93" s="5" t="n"/>
      <c r="Q93" s="9">
        <f>IF(AND(ISNUMBER(J93),J93&gt;0,ISNUMBER(P93)),P93/J93,"")</f>
        <v/>
      </c>
      <c r="R93" s="10">
        <f>IF(H93="","",H93-TODAY())</f>
        <v/>
      </c>
      <c r="S93" s="11">
        <f>IF(R93="","",IF(R93&lt;0,"Expired",IF(R93&lt;=90,"Expiring ≤ 90 days",IF(R93&lt;=180,"Expiring ≤ 180 days","Active"))))</f>
        <v/>
      </c>
      <c r="T93" s="11">
        <f>IF(I93="","",IF(I93&lt;TODAY(),"Over","In lock-in"))</f>
        <v/>
      </c>
      <c r="U93" s="5" t="n"/>
      <c r="V93" s="2" t="n"/>
      <c r="W93" s="12">
        <f>IF(AND(ISNUMBER(R93),ISNUMBER(J93)),IF(R93&gt;0,J93*R93/365,0),0)</f>
        <v/>
      </c>
      <c r="X93" s="12">
        <f>IF(AND(ISNUMBER(R93),ISNUMBER(J93)),IF(R93&gt;0,J93,0),0)</f>
        <v/>
      </c>
    </row>
    <row r="94">
      <c r="A94" s="2" t="n"/>
      <c r="B94" s="2" t="n"/>
      <c r="C94" s="2" t="n"/>
      <c r="D94" s="2" t="n"/>
      <c r="E94" s="3" t="n"/>
      <c r="F94" s="4" t="n"/>
      <c r="G94" s="4" t="n"/>
      <c r="H94" s="4" t="n"/>
      <c r="I94" s="4" t="n"/>
      <c r="J94" s="5" t="n"/>
      <c r="K94" s="6">
        <f>IF(AND(ISNUMBER(E94),E94&gt;0,ISNUMBER(J94)),J94/E94,"")</f>
        <v/>
      </c>
      <c r="L94" s="5" t="n"/>
      <c r="M94" s="7" t="n"/>
      <c r="N94" s="2" t="n"/>
      <c r="O94" s="8">
        <f>IF(OR(G94="",N94="",N94=0),"",IF(IF(TODAY()&lt;G94,EDATE(G94,12*N94),EDATE(G94,12*N94*(INT(DATEDIF(G94,TODAY(),"y")/N94)+1)))&gt;H94,"None before expiry",IF(TODAY()&lt;G94,EDATE(G94,12*N94),EDATE(G94,12*N94*(INT(DATEDIF(G94,TODAY(),"y")/N94)+1)))))</f>
        <v/>
      </c>
      <c r="P94" s="5" t="n"/>
      <c r="Q94" s="9">
        <f>IF(AND(ISNUMBER(J94),J94&gt;0,ISNUMBER(P94)),P94/J94,"")</f>
        <v/>
      </c>
      <c r="R94" s="10">
        <f>IF(H94="","",H94-TODAY())</f>
        <v/>
      </c>
      <c r="S94" s="11">
        <f>IF(R94="","",IF(R94&lt;0,"Expired",IF(R94&lt;=90,"Expiring ≤ 90 days",IF(R94&lt;=180,"Expiring ≤ 180 days","Active"))))</f>
        <v/>
      </c>
      <c r="T94" s="11">
        <f>IF(I94="","",IF(I94&lt;TODAY(),"Over","In lock-in"))</f>
        <v/>
      </c>
      <c r="U94" s="5" t="n"/>
      <c r="V94" s="2" t="n"/>
      <c r="W94" s="12">
        <f>IF(AND(ISNUMBER(R94),ISNUMBER(J94)),IF(R94&gt;0,J94*R94/365,0),0)</f>
        <v/>
      </c>
      <c r="X94" s="12">
        <f>IF(AND(ISNUMBER(R94),ISNUMBER(J94)),IF(R94&gt;0,J94,0),0)</f>
        <v/>
      </c>
    </row>
    <row r="95">
      <c r="A95" s="2" t="n"/>
      <c r="B95" s="2" t="n"/>
      <c r="C95" s="2" t="n"/>
      <c r="D95" s="2" t="n"/>
      <c r="E95" s="3" t="n"/>
      <c r="F95" s="4" t="n"/>
      <c r="G95" s="4" t="n"/>
      <c r="H95" s="4" t="n"/>
      <c r="I95" s="4" t="n"/>
      <c r="J95" s="5" t="n"/>
      <c r="K95" s="6">
        <f>IF(AND(ISNUMBER(E95),E95&gt;0,ISNUMBER(J95)),J95/E95,"")</f>
        <v/>
      </c>
      <c r="L95" s="5" t="n"/>
      <c r="M95" s="7" t="n"/>
      <c r="N95" s="2" t="n"/>
      <c r="O95" s="8">
        <f>IF(OR(G95="",N95="",N95=0),"",IF(IF(TODAY()&lt;G95,EDATE(G95,12*N95),EDATE(G95,12*N95*(INT(DATEDIF(G95,TODAY(),"y")/N95)+1)))&gt;H95,"None before expiry",IF(TODAY()&lt;G95,EDATE(G95,12*N95),EDATE(G95,12*N95*(INT(DATEDIF(G95,TODAY(),"y")/N95)+1)))))</f>
        <v/>
      </c>
      <c r="P95" s="5" t="n"/>
      <c r="Q95" s="9">
        <f>IF(AND(ISNUMBER(J95),J95&gt;0,ISNUMBER(P95)),P95/J95,"")</f>
        <v/>
      </c>
      <c r="R95" s="10">
        <f>IF(H95="","",H95-TODAY())</f>
        <v/>
      </c>
      <c r="S95" s="11">
        <f>IF(R95="","",IF(R95&lt;0,"Expired",IF(R95&lt;=90,"Expiring ≤ 90 days",IF(R95&lt;=180,"Expiring ≤ 180 days","Active"))))</f>
        <v/>
      </c>
      <c r="T95" s="11">
        <f>IF(I95="","",IF(I95&lt;TODAY(),"Over","In lock-in"))</f>
        <v/>
      </c>
      <c r="U95" s="5" t="n"/>
      <c r="V95" s="2" t="n"/>
      <c r="W95" s="12">
        <f>IF(AND(ISNUMBER(R95),ISNUMBER(J95)),IF(R95&gt;0,J95*R95/365,0),0)</f>
        <v/>
      </c>
      <c r="X95" s="12">
        <f>IF(AND(ISNUMBER(R95),ISNUMBER(J95)),IF(R95&gt;0,J95,0),0)</f>
        <v/>
      </c>
    </row>
    <row r="96">
      <c r="A96" s="2" t="n"/>
      <c r="B96" s="2" t="n"/>
      <c r="C96" s="2" t="n"/>
      <c r="D96" s="2" t="n"/>
      <c r="E96" s="3" t="n"/>
      <c r="F96" s="4" t="n"/>
      <c r="G96" s="4" t="n"/>
      <c r="H96" s="4" t="n"/>
      <c r="I96" s="4" t="n"/>
      <c r="J96" s="5" t="n"/>
      <c r="K96" s="6">
        <f>IF(AND(ISNUMBER(E96),E96&gt;0,ISNUMBER(J96)),J96/E96,"")</f>
        <v/>
      </c>
      <c r="L96" s="5" t="n"/>
      <c r="M96" s="7" t="n"/>
      <c r="N96" s="2" t="n"/>
      <c r="O96" s="8">
        <f>IF(OR(G96="",N96="",N96=0),"",IF(IF(TODAY()&lt;G96,EDATE(G96,12*N96),EDATE(G96,12*N96*(INT(DATEDIF(G96,TODAY(),"y")/N96)+1)))&gt;H96,"None before expiry",IF(TODAY()&lt;G96,EDATE(G96,12*N96),EDATE(G96,12*N96*(INT(DATEDIF(G96,TODAY(),"y")/N96)+1)))))</f>
        <v/>
      </c>
      <c r="P96" s="5" t="n"/>
      <c r="Q96" s="9">
        <f>IF(AND(ISNUMBER(J96),J96&gt;0,ISNUMBER(P96)),P96/J96,"")</f>
        <v/>
      </c>
      <c r="R96" s="10">
        <f>IF(H96="","",H96-TODAY())</f>
        <v/>
      </c>
      <c r="S96" s="11">
        <f>IF(R96="","",IF(R96&lt;0,"Expired",IF(R96&lt;=90,"Expiring ≤ 90 days",IF(R96&lt;=180,"Expiring ≤ 180 days","Active"))))</f>
        <v/>
      </c>
      <c r="T96" s="11">
        <f>IF(I96="","",IF(I96&lt;TODAY(),"Over","In lock-in"))</f>
        <v/>
      </c>
      <c r="U96" s="5" t="n"/>
      <c r="V96" s="2" t="n"/>
      <c r="W96" s="12">
        <f>IF(AND(ISNUMBER(R96),ISNUMBER(J96)),IF(R96&gt;0,J96*R96/365,0),0)</f>
        <v/>
      </c>
      <c r="X96" s="12">
        <f>IF(AND(ISNUMBER(R96),ISNUMBER(J96)),IF(R96&gt;0,J96,0),0)</f>
        <v/>
      </c>
    </row>
    <row r="97">
      <c r="A97" s="2" t="n"/>
      <c r="B97" s="2" t="n"/>
      <c r="C97" s="2" t="n"/>
      <c r="D97" s="2" t="n"/>
      <c r="E97" s="3" t="n"/>
      <c r="F97" s="4" t="n"/>
      <c r="G97" s="4" t="n"/>
      <c r="H97" s="4" t="n"/>
      <c r="I97" s="4" t="n"/>
      <c r="J97" s="5" t="n"/>
      <c r="K97" s="6">
        <f>IF(AND(ISNUMBER(E97),E97&gt;0,ISNUMBER(J97)),J97/E97,"")</f>
        <v/>
      </c>
      <c r="L97" s="5" t="n"/>
      <c r="M97" s="7" t="n"/>
      <c r="N97" s="2" t="n"/>
      <c r="O97" s="8">
        <f>IF(OR(G97="",N97="",N97=0),"",IF(IF(TODAY()&lt;G97,EDATE(G97,12*N97),EDATE(G97,12*N97*(INT(DATEDIF(G97,TODAY(),"y")/N97)+1)))&gt;H97,"None before expiry",IF(TODAY()&lt;G97,EDATE(G97,12*N97),EDATE(G97,12*N97*(INT(DATEDIF(G97,TODAY(),"y")/N97)+1)))))</f>
        <v/>
      </c>
      <c r="P97" s="5" t="n"/>
      <c r="Q97" s="9">
        <f>IF(AND(ISNUMBER(J97),J97&gt;0,ISNUMBER(P97)),P97/J97,"")</f>
        <v/>
      </c>
      <c r="R97" s="10">
        <f>IF(H97="","",H97-TODAY())</f>
        <v/>
      </c>
      <c r="S97" s="11">
        <f>IF(R97="","",IF(R97&lt;0,"Expired",IF(R97&lt;=90,"Expiring ≤ 90 days",IF(R97&lt;=180,"Expiring ≤ 180 days","Active"))))</f>
        <v/>
      </c>
      <c r="T97" s="11">
        <f>IF(I97="","",IF(I97&lt;TODAY(),"Over","In lock-in"))</f>
        <v/>
      </c>
      <c r="U97" s="5" t="n"/>
      <c r="V97" s="2" t="n"/>
      <c r="W97" s="12">
        <f>IF(AND(ISNUMBER(R97),ISNUMBER(J97)),IF(R97&gt;0,J97*R97/365,0),0)</f>
        <v/>
      </c>
      <c r="X97" s="12">
        <f>IF(AND(ISNUMBER(R97),ISNUMBER(J97)),IF(R97&gt;0,J97,0),0)</f>
        <v/>
      </c>
    </row>
    <row r="98">
      <c r="A98" s="2" t="n"/>
      <c r="B98" s="2" t="n"/>
      <c r="C98" s="2" t="n"/>
      <c r="D98" s="2" t="n"/>
      <c r="E98" s="3" t="n"/>
      <c r="F98" s="4" t="n"/>
      <c r="G98" s="4" t="n"/>
      <c r="H98" s="4" t="n"/>
      <c r="I98" s="4" t="n"/>
      <c r="J98" s="5" t="n"/>
      <c r="K98" s="6">
        <f>IF(AND(ISNUMBER(E98),E98&gt;0,ISNUMBER(J98)),J98/E98,"")</f>
        <v/>
      </c>
      <c r="L98" s="5" t="n"/>
      <c r="M98" s="7" t="n"/>
      <c r="N98" s="2" t="n"/>
      <c r="O98" s="8">
        <f>IF(OR(G98="",N98="",N98=0),"",IF(IF(TODAY()&lt;G98,EDATE(G98,12*N98),EDATE(G98,12*N98*(INT(DATEDIF(G98,TODAY(),"y")/N98)+1)))&gt;H98,"None before expiry",IF(TODAY()&lt;G98,EDATE(G98,12*N98),EDATE(G98,12*N98*(INT(DATEDIF(G98,TODAY(),"y")/N98)+1)))))</f>
        <v/>
      </c>
      <c r="P98" s="5" t="n"/>
      <c r="Q98" s="9">
        <f>IF(AND(ISNUMBER(J98),J98&gt;0,ISNUMBER(P98)),P98/J98,"")</f>
        <v/>
      </c>
      <c r="R98" s="10">
        <f>IF(H98="","",H98-TODAY())</f>
        <v/>
      </c>
      <c r="S98" s="11">
        <f>IF(R98="","",IF(R98&lt;0,"Expired",IF(R98&lt;=90,"Expiring ≤ 90 days",IF(R98&lt;=180,"Expiring ≤ 180 days","Active"))))</f>
        <v/>
      </c>
      <c r="T98" s="11">
        <f>IF(I98="","",IF(I98&lt;TODAY(),"Over","In lock-in"))</f>
        <v/>
      </c>
      <c r="U98" s="5" t="n"/>
      <c r="V98" s="2" t="n"/>
      <c r="W98" s="12">
        <f>IF(AND(ISNUMBER(R98),ISNUMBER(J98)),IF(R98&gt;0,J98*R98/365,0),0)</f>
        <v/>
      </c>
      <c r="X98" s="12">
        <f>IF(AND(ISNUMBER(R98),ISNUMBER(J98)),IF(R98&gt;0,J98,0),0)</f>
        <v/>
      </c>
    </row>
    <row r="99">
      <c r="A99" s="2" t="n"/>
      <c r="B99" s="2" t="n"/>
      <c r="C99" s="2" t="n"/>
      <c r="D99" s="2" t="n"/>
      <c r="E99" s="3" t="n"/>
      <c r="F99" s="4" t="n"/>
      <c r="G99" s="4" t="n"/>
      <c r="H99" s="4" t="n"/>
      <c r="I99" s="4" t="n"/>
      <c r="J99" s="5" t="n"/>
      <c r="K99" s="6">
        <f>IF(AND(ISNUMBER(E99),E99&gt;0,ISNUMBER(J99)),J99/E99,"")</f>
        <v/>
      </c>
      <c r="L99" s="5" t="n"/>
      <c r="M99" s="7" t="n"/>
      <c r="N99" s="2" t="n"/>
      <c r="O99" s="8">
        <f>IF(OR(G99="",N99="",N99=0),"",IF(IF(TODAY()&lt;G99,EDATE(G99,12*N99),EDATE(G99,12*N99*(INT(DATEDIF(G99,TODAY(),"y")/N99)+1)))&gt;H99,"None before expiry",IF(TODAY()&lt;G99,EDATE(G99,12*N99),EDATE(G99,12*N99*(INT(DATEDIF(G99,TODAY(),"y")/N99)+1)))))</f>
        <v/>
      </c>
      <c r="P99" s="5" t="n"/>
      <c r="Q99" s="9">
        <f>IF(AND(ISNUMBER(J99),J99&gt;0,ISNUMBER(P99)),P99/J99,"")</f>
        <v/>
      </c>
      <c r="R99" s="10">
        <f>IF(H99="","",H99-TODAY())</f>
        <v/>
      </c>
      <c r="S99" s="11">
        <f>IF(R99="","",IF(R99&lt;0,"Expired",IF(R99&lt;=90,"Expiring ≤ 90 days",IF(R99&lt;=180,"Expiring ≤ 180 days","Active"))))</f>
        <v/>
      </c>
      <c r="T99" s="11">
        <f>IF(I99="","",IF(I99&lt;TODAY(),"Over","In lock-in"))</f>
        <v/>
      </c>
      <c r="U99" s="5" t="n"/>
      <c r="V99" s="2" t="n"/>
      <c r="W99" s="12">
        <f>IF(AND(ISNUMBER(R99),ISNUMBER(J99)),IF(R99&gt;0,J99*R99/365,0),0)</f>
        <v/>
      </c>
      <c r="X99" s="12">
        <f>IF(AND(ISNUMBER(R99),ISNUMBER(J99)),IF(R99&gt;0,J99,0),0)</f>
        <v/>
      </c>
    </row>
    <row r="100">
      <c r="A100" s="2" t="n"/>
      <c r="B100" s="2" t="n"/>
      <c r="C100" s="2" t="n"/>
      <c r="D100" s="2" t="n"/>
      <c r="E100" s="3" t="n"/>
      <c r="F100" s="4" t="n"/>
      <c r="G100" s="4" t="n"/>
      <c r="H100" s="4" t="n"/>
      <c r="I100" s="4" t="n"/>
      <c r="J100" s="5" t="n"/>
      <c r="K100" s="6">
        <f>IF(AND(ISNUMBER(E100),E100&gt;0,ISNUMBER(J100)),J100/E100,"")</f>
        <v/>
      </c>
      <c r="L100" s="5" t="n"/>
      <c r="M100" s="7" t="n"/>
      <c r="N100" s="2" t="n"/>
      <c r="O100" s="8">
        <f>IF(OR(G100="",N100="",N100=0),"",IF(IF(TODAY()&lt;G100,EDATE(G100,12*N100),EDATE(G100,12*N100*(INT(DATEDIF(G100,TODAY(),"y")/N100)+1)))&gt;H100,"None before expiry",IF(TODAY()&lt;G100,EDATE(G100,12*N100),EDATE(G100,12*N100*(INT(DATEDIF(G100,TODAY(),"y")/N100)+1)))))</f>
        <v/>
      </c>
      <c r="P100" s="5" t="n"/>
      <c r="Q100" s="9">
        <f>IF(AND(ISNUMBER(J100),J100&gt;0,ISNUMBER(P100)),P100/J100,"")</f>
        <v/>
      </c>
      <c r="R100" s="10">
        <f>IF(H100="","",H100-TODAY())</f>
        <v/>
      </c>
      <c r="S100" s="11">
        <f>IF(R100="","",IF(R100&lt;0,"Expired",IF(R100&lt;=90,"Expiring ≤ 90 days",IF(R100&lt;=180,"Expiring ≤ 180 days","Active"))))</f>
        <v/>
      </c>
      <c r="T100" s="11">
        <f>IF(I100="","",IF(I100&lt;TODAY(),"Over","In lock-in"))</f>
        <v/>
      </c>
      <c r="U100" s="5" t="n"/>
      <c r="V100" s="2" t="n"/>
      <c r="W100" s="12">
        <f>IF(AND(ISNUMBER(R100),ISNUMBER(J100)),IF(R100&gt;0,J100*R100/365,0),0)</f>
        <v/>
      </c>
      <c r="X100" s="12">
        <f>IF(AND(ISNUMBER(R100),ISNUMBER(J100)),IF(R100&gt;0,J100,0),0)</f>
        <v/>
      </c>
    </row>
    <row r="101">
      <c r="A101" s="2" t="n"/>
      <c r="B101" s="2" t="n"/>
      <c r="C101" s="2" t="n"/>
      <c r="D101" s="2" t="n"/>
      <c r="E101" s="3" t="n"/>
      <c r="F101" s="4" t="n"/>
      <c r="G101" s="4" t="n"/>
      <c r="H101" s="4" t="n"/>
      <c r="I101" s="4" t="n"/>
      <c r="J101" s="5" t="n"/>
      <c r="K101" s="6">
        <f>IF(AND(ISNUMBER(E101),E101&gt;0,ISNUMBER(J101)),J101/E101,"")</f>
        <v/>
      </c>
      <c r="L101" s="5" t="n"/>
      <c r="M101" s="7" t="n"/>
      <c r="N101" s="2" t="n"/>
      <c r="O101" s="8">
        <f>IF(OR(G101="",N101="",N101=0),"",IF(IF(TODAY()&lt;G101,EDATE(G101,12*N101),EDATE(G101,12*N101*(INT(DATEDIF(G101,TODAY(),"y")/N101)+1)))&gt;H101,"None before expiry",IF(TODAY()&lt;G101,EDATE(G101,12*N101),EDATE(G101,12*N101*(INT(DATEDIF(G101,TODAY(),"y")/N101)+1)))))</f>
        <v/>
      </c>
      <c r="P101" s="5" t="n"/>
      <c r="Q101" s="9">
        <f>IF(AND(ISNUMBER(J101),J101&gt;0,ISNUMBER(P101)),P101/J101,"")</f>
        <v/>
      </c>
      <c r="R101" s="10">
        <f>IF(H101="","",H101-TODAY())</f>
        <v/>
      </c>
      <c r="S101" s="11">
        <f>IF(R101="","",IF(R101&lt;0,"Expired",IF(R101&lt;=90,"Expiring ≤ 90 days",IF(R101&lt;=180,"Expiring ≤ 180 days","Active"))))</f>
        <v/>
      </c>
      <c r="T101" s="11">
        <f>IF(I101="","",IF(I101&lt;TODAY(),"Over","In lock-in"))</f>
        <v/>
      </c>
      <c r="U101" s="5" t="n"/>
      <c r="V101" s="2" t="n"/>
      <c r="W101" s="12">
        <f>IF(AND(ISNUMBER(R101),ISNUMBER(J101)),IF(R101&gt;0,J101*R101/365,0),0)</f>
        <v/>
      </c>
      <c r="X101" s="12">
        <f>IF(AND(ISNUMBER(R101),ISNUMBER(J101)),IF(R101&gt;0,J101,0),0)</f>
        <v/>
      </c>
    </row>
    <row r="102">
      <c r="A102" s="2" t="n"/>
      <c r="B102" s="2" t="n"/>
      <c r="C102" s="2" t="n"/>
      <c r="D102" s="2" t="n"/>
      <c r="E102" s="3" t="n"/>
      <c r="F102" s="4" t="n"/>
      <c r="G102" s="4" t="n"/>
      <c r="H102" s="4" t="n"/>
      <c r="I102" s="4" t="n"/>
      <c r="J102" s="5" t="n"/>
      <c r="K102" s="6">
        <f>IF(AND(ISNUMBER(E102),E102&gt;0,ISNUMBER(J102)),J102/E102,"")</f>
        <v/>
      </c>
      <c r="L102" s="5" t="n"/>
      <c r="M102" s="7" t="n"/>
      <c r="N102" s="2" t="n"/>
      <c r="O102" s="8">
        <f>IF(OR(G102="",N102="",N102=0),"",IF(IF(TODAY()&lt;G102,EDATE(G102,12*N102),EDATE(G102,12*N102*(INT(DATEDIF(G102,TODAY(),"y")/N102)+1)))&gt;H102,"None before expiry",IF(TODAY()&lt;G102,EDATE(G102,12*N102),EDATE(G102,12*N102*(INT(DATEDIF(G102,TODAY(),"y")/N102)+1)))))</f>
        <v/>
      </c>
      <c r="P102" s="5" t="n"/>
      <c r="Q102" s="9">
        <f>IF(AND(ISNUMBER(J102),J102&gt;0,ISNUMBER(P102)),P102/J102,"")</f>
        <v/>
      </c>
      <c r="R102" s="10">
        <f>IF(H102="","",H102-TODAY())</f>
        <v/>
      </c>
      <c r="S102" s="11">
        <f>IF(R102="","",IF(R102&lt;0,"Expired",IF(R102&lt;=90,"Expiring ≤ 90 days",IF(R102&lt;=180,"Expiring ≤ 180 days","Active"))))</f>
        <v/>
      </c>
      <c r="T102" s="11">
        <f>IF(I102="","",IF(I102&lt;TODAY(),"Over","In lock-in"))</f>
        <v/>
      </c>
      <c r="U102" s="5" t="n"/>
      <c r="V102" s="2" t="n"/>
      <c r="W102" s="12">
        <f>IF(AND(ISNUMBER(R102),ISNUMBER(J102)),IF(R102&gt;0,J102*R102/365,0),0)</f>
        <v/>
      </c>
      <c r="X102" s="12">
        <f>IF(AND(ISNUMBER(R102),ISNUMBER(J102)),IF(R102&gt;0,J102,0),0)</f>
        <v/>
      </c>
    </row>
    <row r="103">
      <c r="A103" s="2" t="n"/>
      <c r="B103" s="2" t="n"/>
      <c r="C103" s="2" t="n"/>
      <c r="D103" s="2" t="n"/>
      <c r="E103" s="3" t="n"/>
      <c r="F103" s="4" t="n"/>
      <c r="G103" s="4" t="n"/>
      <c r="H103" s="4" t="n"/>
      <c r="I103" s="4" t="n"/>
      <c r="J103" s="5" t="n"/>
      <c r="K103" s="6">
        <f>IF(AND(ISNUMBER(E103),E103&gt;0,ISNUMBER(J103)),J103/E103,"")</f>
        <v/>
      </c>
      <c r="L103" s="5" t="n"/>
      <c r="M103" s="7" t="n"/>
      <c r="N103" s="2" t="n"/>
      <c r="O103" s="8">
        <f>IF(OR(G103="",N103="",N103=0),"",IF(IF(TODAY()&lt;G103,EDATE(G103,12*N103),EDATE(G103,12*N103*(INT(DATEDIF(G103,TODAY(),"y")/N103)+1)))&gt;H103,"None before expiry",IF(TODAY()&lt;G103,EDATE(G103,12*N103),EDATE(G103,12*N103*(INT(DATEDIF(G103,TODAY(),"y")/N103)+1)))))</f>
        <v/>
      </c>
      <c r="P103" s="5" t="n"/>
      <c r="Q103" s="9">
        <f>IF(AND(ISNUMBER(J103),J103&gt;0,ISNUMBER(P103)),P103/J103,"")</f>
        <v/>
      </c>
      <c r="R103" s="10">
        <f>IF(H103="","",H103-TODAY())</f>
        <v/>
      </c>
      <c r="S103" s="11">
        <f>IF(R103="","",IF(R103&lt;0,"Expired",IF(R103&lt;=90,"Expiring ≤ 90 days",IF(R103&lt;=180,"Expiring ≤ 180 days","Active"))))</f>
        <v/>
      </c>
      <c r="T103" s="11">
        <f>IF(I103="","",IF(I103&lt;TODAY(),"Over","In lock-in"))</f>
        <v/>
      </c>
      <c r="U103" s="5" t="n"/>
      <c r="V103" s="2" t="n"/>
      <c r="W103" s="12">
        <f>IF(AND(ISNUMBER(R103),ISNUMBER(J103)),IF(R103&gt;0,J103*R103/365,0),0)</f>
        <v/>
      </c>
      <c r="X103" s="12">
        <f>IF(AND(ISNUMBER(R103),ISNUMBER(J103)),IF(R103&gt;0,J103,0),0)</f>
        <v/>
      </c>
    </row>
    <row r="104">
      <c r="A104" s="2" t="n"/>
      <c r="B104" s="2" t="n"/>
      <c r="C104" s="2" t="n"/>
      <c r="D104" s="2" t="n"/>
      <c r="E104" s="3" t="n"/>
      <c r="F104" s="4" t="n"/>
      <c r="G104" s="4" t="n"/>
      <c r="H104" s="4" t="n"/>
      <c r="I104" s="4" t="n"/>
      <c r="J104" s="5" t="n"/>
      <c r="K104" s="6">
        <f>IF(AND(ISNUMBER(E104),E104&gt;0,ISNUMBER(J104)),J104/E104,"")</f>
        <v/>
      </c>
      <c r="L104" s="5" t="n"/>
      <c r="M104" s="7" t="n"/>
      <c r="N104" s="2" t="n"/>
      <c r="O104" s="8">
        <f>IF(OR(G104="",N104="",N104=0),"",IF(IF(TODAY()&lt;G104,EDATE(G104,12*N104),EDATE(G104,12*N104*(INT(DATEDIF(G104,TODAY(),"y")/N104)+1)))&gt;H104,"None before expiry",IF(TODAY()&lt;G104,EDATE(G104,12*N104),EDATE(G104,12*N104*(INT(DATEDIF(G104,TODAY(),"y")/N104)+1)))))</f>
        <v/>
      </c>
      <c r="P104" s="5" t="n"/>
      <c r="Q104" s="9">
        <f>IF(AND(ISNUMBER(J104),J104&gt;0,ISNUMBER(P104)),P104/J104,"")</f>
        <v/>
      </c>
      <c r="R104" s="10">
        <f>IF(H104="","",H104-TODAY())</f>
        <v/>
      </c>
      <c r="S104" s="11">
        <f>IF(R104="","",IF(R104&lt;0,"Expired",IF(R104&lt;=90,"Expiring ≤ 90 days",IF(R104&lt;=180,"Expiring ≤ 180 days","Active"))))</f>
        <v/>
      </c>
      <c r="T104" s="11">
        <f>IF(I104="","",IF(I104&lt;TODAY(),"Over","In lock-in"))</f>
        <v/>
      </c>
      <c r="U104" s="5" t="n"/>
      <c r="V104" s="2" t="n"/>
      <c r="W104" s="12">
        <f>IF(AND(ISNUMBER(R104),ISNUMBER(J104)),IF(R104&gt;0,J104*R104/365,0),0)</f>
        <v/>
      </c>
      <c r="X104" s="12">
        <f>IF(AND(ISNUMBER(R104),ISNUMBER(J104)),IF(R104&gt;0,J104,0),0)</f>
        <v/>
      </c>
    </row>
    <row r="105">
      <c r="A105" s="2" t="n"/>
      <c r="B105" s="2" t="n"/>
      <c r="C105" s="2" t="n"/>
      <c r="D105" s="2" t="n"/>
      <c r="E105" s="3" t="n"/>
      <c r="F105" s="4" t="n"/>
      <c r="G105" s="4" t="n"/>
      <c r="H105" s="4" t="n"/>
      <c r="I105" s="4" t="n"/>
      <c r="J105" s="5" t="n"/>
      <c r="K105" s="6">
        <f>IF(AND(ISNUMBER(E105),E105&gt;0,ISNUMBER(J105)),J105/E105,"")</f>
        <v/>
      </c>
      <c r="L105" s="5" t="n"/>
      <c r="M105" s="7" t="n"/>
      <c r="N105" s="2" t="n"/>
      <c r="O105" s="8">
        <f>IF(OR(G105="",N105="",N105=0),"",IF(IF(TODAY()&lt;G105,EDATE(G105,12*N105),EDATE(G105,12*N105*(INT(DATEDIF(G105,TODAY(),"y")/N105)+1)))&gt;H105,"None before expiry",IF(TODAY()&lt;G105,EDATE(G105,12*N105),EDATE(G105,12*N105*(INT(DATEDIF(G105,TODAY(),"y")/N105)+1)))))</f>
        <v/>
      </c>
      <c r="P105" s="5" t="n"/>
      <c r="Q105" s="9">
        <f>IF(AND(ISNUMBER(J105),J105&gt;0,ISNUMBER(P105)),P105/J105,"")</f>
        <v/>
      </c>
      <c r="R105" s="10">
        <f>IF(H105="","",H105-TODAY())</f>
        <v/>
      </c>
      <c r="S105" s="11">
        <f>IF(R105="","",IF(R105&lt;0,"Expired",IF(R105&lt;=90,"Expiring ≤ 90 days",IF(R105&lt;=180,"Expiring ≤ 180 days","Active"))))</f>
        <v/>
      </c>
      <c r="T105" s="11">
        <f>IF(I105="","",IF(I105&lt;TODAY(),"Over","In lock-in"))</f>
        <v/>
      </c>
      <c r="U105" s="5" t="n"/>
      <c r="V105" s="2" t="n"/>
      <c r="W105" s="12">
        <f>IF(AND(ISNUMBER(R105),ISNUMBER(J105)),IF(R105&gt;0,J105*R105/365,0),0)</f>
        <v/>
      </c>
      <c r="X105" s="12">
        <f>IF(AND(ISNUMBER(R105),ISNUMBER(J105)),IF(R105&gt;0,J105,0),0)</f>
        <v/>
      </c>
    </row>
    <row r="106">
      <c r="A106" s="2" t="n"/>
      <c r="B106" s="2" t="n"/>
      <c r="C106" s="2" t="n"/>
      <c r="D106" s="2" t="n"/>
      <c r="E106" s="3" t="n"/>
      <c r="F106" s="4" t="n"/>
      <c r="G106" s="4" t="n"/>
      <c r="H106" s="4" t="n"/>
      <c r="I106" s="4" t="n"/>
      <c r="J106" s="5" t="n"/>
      <c r="K106" s="6">
        <f>IF(AND(ISNUMBER(E106),E106&gt;0,ISNUMBER(J106)),J106/E106,"")</f>
        <v/>
      </c>
      <c r="L106" s="5" t="n"/>
      <c r="M106" s="7" t="n"/>
      <c r="N106" s="2" t="n"/>
      <c r="O106" s="8">
        <f>IF(OR(G106="",N106="",N106=0),"",IF(IF(TODAY()&lt;G106,EDATE(G106,12*N106),EDATE(G106,12*N106*(INT(DATEDIF(G106,TODAY(),"y")/N106)+1)))&gt;H106,"None before expiry",IF(TODAY()&lt;G106,EDATE(G106,12*N106),EDATE(G106,12*N106*(INT(DATEDIF(G106,TODAY(),"y")/N106)+1)))))</f>
        <v/>
      </c>
      <c r="P106" s="5" t="n"/>
      <c r="Q106" s="9">
        <f>IF(AND(ISNUMBER(J106),J106&gt;0,ISNUMBER(P106)),P106/J106,"")</f>
        <v/>
      </c>
      <c r="R106" s="10">
        <f>IF(H106="","",H106-TODAY())</f>
        <v/>
      </c>
      <c r="S106" s="11">
        <f>IF(R106="","",IF(R106&lt;0,"Expired",IF(R106&lt;=90,"Expiring ≤ 90 days",IF(R106&lt;=180,"Expiring ≤ 180 days","Active"))))</f>
        <v/>
      </c>
      <c r="T106" s="11">
        <f>IF(I106="","",IF(I106&lt;TODAY(),"Over","In lock-in"))</f>
        <v/>
      </c>
      <c r="U106" s="5" t="n"/>
      <c r="V106" s="2" t="n"/>
      <c r="W106" s="12">
        <f>IF(AND(ISNUMBER(R106),ISNUMBER(J106)),IF(R106&gt;0,J106*R106/365,0),0)</f>
        <v/>
      </c>
      <c r="X106" s="12">
        <f>IF(AND(ISNUMBER(R106),ISNUMBER(J106)),IF(R106&gt;0,J106,0),0)</f>
        <v/>
      </c>
    </row>
    <row r="107">
      <c r="A107" s="2" t="n"/>
      <c r="B107" s="2" t="n"/>
      <c r="C107" s="2" t="n"/>
      <c r="D107" s="2" t="n"/>
      <c r="E107" s="3" t="n"/>
      <c r="F107" s="4" t="n"/>
      <c r="G107" s="4" t="n"/>
      <c r="H107" s="4" t="n"/>
      <c r="I107" s="4" t="n"/>
      <c r="J107" s="5" t="n"/>
      <c r="K107" s="6">
        <f>IF(AND(ISNUMBER(E107),E107&gt;0,ISNUMBER(J107)),J107/E107,"")</f>
        <v/>
      </c>
      <c r="L107" s="5" t="n"/>
      <c r="M107" s="7" t="n"/>
      <c r="N107" s="2" t="n"/>
      <c r="O107" s="8">
        <f>IF(OR(G107="",N107="",N107=0),"",IF(IF(TODAY()&lt;G107,EDATE(G107,12*N107),EDATE(G107,12*N107*(INT(DATEDIF(G107,TODAY(),"y")/N107)+1)))&gt;H107,"None before expiry",IF(TODAY()&lt;G107,EDATE(G107,12*N107),EDATE(G107,12*N107*(INT(DATEDIF(G107,TODAY(),"y")/N107)+1)))))</f>
        <v/>
      </c>
      <c r="P107" s="5" t="n"/>
      <c r="Q107" s="9">
        <f>IF(AND(ISNUMBER(J107),J107&gt;0,ISNUMBER(P107)),P107/J107,"")</f>
        <v/>
      </c>
      <c r="R107" s="10">
        <f>IF(H107="","",H107-TODAY())</f>
        <v/>
      </c>
      <c r="S107" s="11">
        <f>IF(R107="","",IF(R107&lt;0,"Expired",IF(R107&lt;=90,"Expiring ≤ 90 days",IF(R107&lt;=180,"Expiring ≤ 180 days","Active"))))</f>
        <v/>
      </c>
      <c r="T107" s="11">
        <f>IF(I107="","",IF(I107&lt;TODAY(),"Over","In lock-in"))</f>
        <v/>
      </c>
      <c r="U107" s="5" t="n"/>
      <c r="V107" s="2" t="n"/>
      <c r="W107" s="12">
        <f>IF(AND(ISNUMBER(R107),ISNUMBER(J107)),IF(R107&gt;0,J107*R107/365,0),0)</f>
        <v/>
      </c>
      <c r="X107" s="12">
        <f>IF(AND(ISNUMBER(R107),ISNUMBER(J107)),IF(R107&gt;0,J107,0),0)</f>
        <v/>
      </c>
    </row>
    <row r="108">
      <c r="A108" s="2" t="n"/>
      <c r="B108" s="2" t="n"/>
      <c r="C108" s="2" t="n"/>
      <c r="D108" s="2" t="n"/>
      <c r="E108" s="3" t="n"/>
      <c r="F108" s="4" t="n"/>
      <c r="G108" s="4" t="n"/>
      <c r="H108" s="4" t="n"/>
      <c r="I108" s="4" t="n"/>
      <c r="J108" s="5" t="n"/>
      <c r="K108" s="6">
        <f>IF(AND(ISNUMBER(E108),E108&gt;0,ISNUMBER(J108)),J108/E108,"")</f>
        <v/>
      </c>
      <c r="L108" s="5" t="n"/>
      <c r="M108" s="7" t="n"/>
      <c r="N108" s="2" t="n"/>
      <c r="O108" s="8">
        <f>IF(OR(G108="",N108="",N108=0),"",IF(IF(TODAY()&lt;G108,EDATE(G108,12*N108),EDATE(G108,12*N108*(INT(DATEDIF(G108,TODAY(),"y")/N108)+1)))&gt;H108,"None before expiry",IF(TODAY()&lt;G108,EDATE(G108,12*N108),EDATE(G108,12*N108*(INT(DATEDIF(G108,TODAY(),"y")/N108)+1)))))</f>
        <v/>
      </c>
      <c r="P108" s="5" t="n"/>
      <c r="Q108" s="9">
        <f>IF(AND(ISNUMBER(J108),J108&gt;0,ISNUMBER(P108)),P108/J108,"")</f>
        <v/>
      </c>
      <c r="R108" s="10">
        <f>IF(H108="","",H108-TODAY())</f>
        <v/>
      </c>
      <c r="S108" s="11">
        <f>IF(R108="","",IF(R108&lt;0,"Expired",IF(R108&lt;=90,"Expiring ≤ 90 days",IF(R108&lt;=180,"Expiring ≤ 180 days","Active"))))</f>
        <v/>
      </c>
      <c r="T108" s="11">
        <f>IF(I108="","",IF(I108&lt;TODAY(),"Over","In lock-in"))</f>
        <v/>
      </c>
      <c r="U108" s="5" t="n"/>
      <c r="V108" s="2" t="n"/>
      <c r="W108" s="12">
        <f>IF(AND(ISNUMBER(R108),ISNUMBER(J108)),IF(R108&gt;0,J108*R108/365,0),0)</f>
        <v/>
      </c>
      <c r="X108" s="12">
        <f>IF(AND(ISNUMBER(R108),ISNUMBER(J108)),IF(R108&gt;0,J108,0),0)</f>
        <v/>
      </c>
    </row>
    <row r="109">
      <c r="A109" s="2" t="n"/>
      <c r="B109" s="2" t="n"/>
      <c r="C109" s="2" t="n"/>
      <c r="D109" s="2" t="n"/>
      <c r="E109" s="3" t="n"/>
      <c r="F109" s="4" t="n"/>
      <c r="G109" s="4" t="n"/>
      <c r="H109" s="4" t="n"/>
      <c r="I109" s="4" t="n"/>
      <c r="J109" s="5" t="n"/>
      <c r="K109" s="6">
        <f>IF(AND(ISNUMBER(E109),E109&gt;0,ISNUMBER(J109)),J109/E109,"")</f>
        <v/>
      </c>
      <c r="L109" s="5" t="n"/>
      <c r="M109" s="7" t="n"/>
      <c r="N109" s="2" t="n"/>
      <c r="O109" s="8">
        <f>IF(OR(G109="",N109="",N109=0),"",IF(IF(TODAY()&lt;G109,EDATE(G109,12*N109),EDATE(G109,12*N109*(INT(DATEDIF(G109,TODAY(),"y")/N109)+1)))&gt;H109,"None before expiry",IF(TODAY()&lt;G109,EDATE(G109,12*N109),EDATE(G109,12*N109*(INT(DATEDIF(G109,TODAY(),"y")/N109)+1)))))</f>
        <v/>
      </c>
      <c r="P109" s="5" t="n"/>
      <c r="Q109" s="9">
        <f>IF(AND(ISNUMBER(J109),J109&gt;0,ISNUMBER(P109)),P109/J109,"")</f>
        <v/>
      </c>
      <c r="R109" s="10">
        <f>IF(H109="","",H109-TODAY())</f>
        <v/>
      </c>
      <c r="S109" s="11">
        <f>IF(R109="","",IF(R109&lt;0,"Expired",IF(R109&lt;=90,"Expiring ≤ 90 days",IF(R109&lt;=180,"Expiring ≤ 180 days","Active"))))</f>
        <v/>
      </c>
      <c r="T109" s="11">
        <f>IF(I109="","",IF(I109&lt;TODAY(),"Over","In lock-in"))</f>
        <v/>
      </c>
      <c r="U109" s="5" t="n"/>
      <c r="V109" s="2" t="n"/>
      <c r="W109" s="12">
        <f>IF(AND(ISNUMBER(R109),ISNUMBER(J109)),IF(R109&gt;0,J109*R109/365,0),0)</f>
        <v/>
      </c>
      <c r="X109" s="12">
        <f>IF(AND(ISNUMBER(R109),ISNUMBER(J109)),IF(R109&gt;0,J109,0),0)</f>
        <v/>
      </c>
    </row>
    <row r="110">
      <c r="A110" s="2" t="n"/>
      <c r="B110" s="2" t="n"/>
      <c r="C110" s="2" t="n"/>
      <c r="D110" s="2" t="n"/>
      <c r="E110" s="3" t="n"/>
      <c r="F110" s="4" t="n"/>
      <c r="G110" s="4" t="n"/>
      <c r="H110" s="4" t="n"/>
      <c r="I110" s="4" t="n"/>
      <c r="J110" s="5" t="n"/>
      <c r="K110" s="6">
        <f>IF(AND(ISNUMBER(E110),E110&gt;0,ISNUMBER(J110)),J110/E110,"")</f>
        <v/>
      </c>
      <c r="L110" s="5" t="n"/>
      <c r="M110" s="7" t="n"/>
      <c r="N110" s="2" t="n"/>
      <c r="O110" s="8">
        <f>IF(OR(G110="",N110="",N110=0),"",IF(IF(TODAY()&lt;G110,EDATE(G110,12*N110),EDATE(G110,12*N110*(INT(DATEDIF(G110,TODAY(),"y")/N110)+1)))&gt;H110,"None before expiry",IF(TODAY()&lt;G110,EDATE(G110,12*N110),EDATE(G110,12*N110*(INT(DATEDIF(G110,TODAY(),"y")/N110)+1)))))</f>
        <v/>
      </c>
      <c r="P110" s="5" t="n"/>
      <c r="Q110" s="9">
        <f>IF(AND(ISNUMBER(J110),J110&gt;0,ISNUMBER(P110)),P110/J110,"")</f>
        <v/>
      </c>
      <c r="R110" s="10">
        <f>IF(H110="","",H110-TODAY())</f>
        <v/>
      </c>
      <c r="S110" s="11">
        <f>IF(R110="","",IF(R110&lt;0,"Expired",IF(R110&lt;=90,"Expiring ≤ 90 days",IF(R110&lt;=180,"Expiring ≤ 180 days","Active"))))</f>
        <v/>
      </c>
      <c r="T110" s="11">
        <f>IF(I110="","",IF(I110&lt;TODAY(),"Over","In lock-in"))</f>
        <v/>
      </c>
      <c r="U110" s="5" t="n"/>
      <c r="V110" s="2" t="n"/>
      <c r="W110" s="12">
        <f>IF(AND(ISNUMBER(R110),ISNUMBER(J110)),IF(R110&gt;0,J110*R110/365,0),0)</f>
        <v/>
      </c>
      <c r="X110" s="12">
        <f>IF(AND(ISNUMBER(R110),ISNUMBER(J110)),IF(R110&gt;0,J110,0),0)</f>
        <v/>
      </c>
    </row>
    <row r="111">
      <c r="A111" s="2" t="n"/>
      <c r="B111" s="2" t="n"/>
      <c r="C111" s="2" t="n"/>
      <c r="D111" s="2" t="n"/>
      <c r="E111" s="3" t="n"/>
      <c r="F111" s="4" t="n"/>
      <c r="G111" s="4" t="n"/>
      <c r="H111" s="4" t="n"/>
      <c r="I111" s="4" t="n"/>
      <c r="J111" s="5" t="n"/>
      <c r="K111" s="6">
        <f>IF(AND(ISNUMBER(E111),E111&gt;0,ISNUMBER(J111)),J111/E111,"")</f>
        <v/>
      </c>
      <c r="L111" s="5" t="n"/>
      <c r="M111" s="7" t="n"/>
      <c r="N111" s="2" t="n"/>
      <c r="O111" s="8">
        <f>IF(OR(G111="",N111="",N111=0),"",IF(IF(TODAY()&lt;G111,EDATE(G111,12*N111),EDATE(G111,12*N111*(INT(DATEDIF(G111,TODAY(),"y")/N111)+1)))&gt;H111,"None before expiry",IF(TODAY()&lt;G111,EDATE(G111,12*N111),EDATE(G111,12*N111*(INT(DATEDIF(G111,TODAY(),"y")/N111)+1)))))</f>
        <v/>
      </c>
      <c r="P111" s="5" t="n"/>
      <c r="Q111" s="9">
        <f>IF(AND(ISNUMBER(J111),J111&gt;0,ISNUMBER(P111)),P111/J111,"")</f>
        <v/>
      </c>
      <c r="R111" s="10">
        <f>IF(H111="","",H111-TODAY())</f>
        <v/>
      </c>
      <c r="S111" s="11">
        <f>IF(R111="","",IF(R111&lt;0,"Expired",IF(R111&lt;=90,"Expiring ≤ 90 days",IF(R111&lt;=180,"Expiring ≤ 180 days","Active"))))</f>
        <v/>
      </c>
      <c r="T111" s="11">
        <f>IF(I111="","",IF(I111&lt;TODAY(),"Over","In lock-in"))</f>
        <v/>
      </c>
      <c r="U111" s="5" t="n"/>
      <c r="V111" s="2" t="n"/>
      <c r="W111" s="12">
        <f>IF(AND(ISNUMBER(R111),ISNUMBER(J111)),IF(R111&gt;0,J111*R111/365,0),0)</f>
        <v/>
      </c>
      <c r="X111" s="12">
        <f>IF(AND(ISNUMBER(R111),ISNUMBER(J111)),IF(R111&gt;0,J111,0),0)</f>
        <v/>
      </c>
    </row>
    <row r="112">
      <c r="A112" s="2" t="n"/>
      <c r="B112" s="2" t="n"/>
      <c r="C112" s="2" t="n"/>
      <c r="D112" s="2" t="n"/>
      <c r="E112" s="3" t="n"/>
      <c r="F112" s="4" t="n"/>
      <c r="G112" s="4" t="n"/>
      <c r="H112" s="4" t="n"/>
      <c r="I112" s="4" t="n"/>
      <c r="J112" s="5" t="n"/>
      <c r="K112" s="6">
        <f>IF(AND(ISNUMBER(E112),E112&gt;0,ISNUMBER(J112)),J112/E112,"")</f>
        <v/>
      </c>
      <c r="L112" s="5" t="n"/>
      <c r="M112" s="7" t="n"/>
      <c r="N112" s="2" t="n"/>
      <c r="O112" s="8">
        <f>IF(OR(G112="",N112="",N112=0),"",IF(IF(TODAY()&lt;G112,EDATE(G112,12*N112),EDATE(G112,12*N112*(INT(DATEDIF(G112,TODAY(),"y")/N112)+1)))&gt;H112,"None before expiry",IF(TODAY()&lt;G112,EDATE(G112,12*N112),EDATE(G112,12*N112*(INT(DATEDIF(G112,TODAY(),"y")/N112)+1)))))</f>
        <v/>
      </c>
      <c r="P112" s="5" t="n"/>
      <c r="Q112" s="9">
        <f>IF(AND(ISNUMBER(J112),J112&gt;0,ISNUMBER(P112)),P112/J112,"")</f>
        <v/>
      </c>
      <c r="R112" s="10">
        <f>IF(H112="","",H112-TODAY())</f>
        <v/>
      </c>
      <c r="S112" s="11">
        <f>IF(R112="","",IF(R112&lt;0,"Expired",IF(R112&lt;=90,"Expiring ≤ 90 days",IF(R112&lt;=180,"Expiring ≤ 180 days","Active"))))</f>
        <v/>
      </c>
      <c r="T112" s="11">
        <f>IF(I112="","",IF(I112&lt;TODAY(),"Over","In lock-in"))</f>
        <v/>
      </c>
      <c r="U112" s="5" t="n"/>
      <c r="V112" s="2" t="n"/>
      <c r="W112" s="12">
        <f>IF(AND(ISNUMBER(R112),ISNUMBER(J112)),IF(R112&gt;0,J112*R112/365,0),0)</f>
        <v/>
      </c>
      <c r="X112" s="12">
        <f>IF(AND(ISNUMBER(R112),ISNUMBER(J112)),IF(R112&gt;0,J112,0),0)</f>
        <v/>
      </c>
    </row>
    <row r="113">
      <c r="A113" s="2" t="n"/>
      <c r="B113" s="2" t="n"/>
      <c r="C113" s="2" t="n"/>
      <c r="D113" s="2" t="n"/>
      <c r="E113" s="3" t="n"/>
      <c r="F113" s="4" t="n"/>
      <c r="G113" s="4" t="n"/>
      <c r="H113" s="4" t="n"/>
      <c r="I113" s="4" t="n"/>
      <c r="J113" s="5" t="n"/>
      <c r="K113" s="6">
        <f>IF(AND(ISNUMBER(E113),E113&gt;0,ISNUMBER(J113)),J113/E113,"")</f>
        <v/>
      </c>
      <c r="L113" s="5" t="n"/>
      <c r="M113" s="7" t="n"/>
      <c r="N113" s="2" t="n"/>
      <c r="O113" s="8">
        <f>IF(OR(G113="",N113="",N113=0),"",IF(IF(TODAY()&lt;G113,EDATE(G113,12*N113),EDATE(G113,12*N113*(INT(DATEDIF(G113,TODAY(),"y")/N113)+1)))&gt;H113,"None before expiry",IF(TODAY()&lt;G113,EDATE(G113,12*N113),EDATE(G113,12*N113*(INT(DATEDIF(G113,TODAY(),"y")/N113)+1)))))</f>
        <v/>
      </c>
      <c r="P113" s="5" t="n"/>
      <c r="Q113" s="9">
        <f>IF(AND(ISNUMBER(J113),J113&gt;0,ISNUMBER(P113)),P113/J113,"")</f>
        <v/>
      </c>
      <c r="R113" s="10">
        <f>IF(H113="","",H113-TODAY())</f>
        <v/>
      </c>
      <c r="S113" s="11">
        <f>IF(R113="","",IF(R113&lt;0,"Expired",IF(R113&lt;=90,"Expiring ≤ 90 days",IF(R113&lt;=180,"Expiring ≤ 180 days","Active"))))</f>
        <v/>
      </c>
      <c r="T113" s="11">
        <f>IF(I113="","",IF(I113&lt;TODAY(),"Over","In lock-in"))</f>
        <v/>
      </c>
      <c r="U113" s="5" t="n"/>
      <c r="V113" s="2" t="n"/>
      <c r="W113" s="12">
        <f>IF(AND(ISNUMBER(R113),ISNUMBER(J113)),IF(R113&gt;0,J113*R113/365,0),0)</f>
        <v/>
      </c>
      <c r="X113" s="12">
        <f>IF(AND(ISNUMBER(R113),ISNUMBER(J113)),IF(R113&gt;0,J113,0),0)</f>
        <v/>
      </c>
    </row>
    <row r="114">
      <c r="A114" s="2" t="n"/>
      <c r="B114" s="2" t="n"/>
      <c r="C114" s="2" t="n"/>
      <c r="D114" s="2" t="n"/>
      <c r="E114" s="3" t="n"/>
      <c r="F114" s="4" t="n"/>
      <c r="G114" s="4" t="n"/>
      <c r="H114" s="4" t="n"/>
      <c r="I114" s="4" t="n"/>
      <c r="J114" s="5" t="n"/>
      <c r="K114" s="6">
        <f>IF(AND(ISNUMBER(E114),E114&gt;0,ISNUMBER(J114)),J114/E114,"")</f>
        <v/>
      </c>
      <c r="L114" s="5" t="n"/>
      <c r="M114" s="7" t="n"/>
      <c r="N114" s="2" t="n"/>
      <c r="O114" s="8">
        <f>IF(OR(G114="",N114="",N114=0),"",IF(IF(TODAY()&lt;G114,EDATE(G114,12*N114),EDATE(G114,12*N114*(INT(DATEDIF(G114,TODAY(),"y")/N114)+1)))&gt;H114,"None before expiry",IF(TODAY()&lt;G114,EDATE(G114,12*N114),EDATE(G114,12*N114*(INT(DATEDIF(G114,TODAY(),"y")/N114)+1)))))</f>
        <v/>
      </c>
      <c r="P114" s="5" t="n"/>
      <c r="Q114" s="9">
        <f>IF(AND(ISNUMBER(J114),J114&gt;0,ISNUMBER(P114)),P114/J114,"")</f>
        <v/>
      </c>
      <c r="R114" s="10">
        <f>IF(H114="","",H114-TODAY())</f>
        <v/>
      </c>
      <c r="S114" s="11">
        <f>IF(R114="","",IF(R114&lt;0,"Expired",IF(R114&lt;=90,"Expiring ≤ 90 days",IF(R114&lt;=180,"Expiring ≤ 180 days","Active"))))</f>
        <v/>
      </c>
      <c r="T114" s="11">
        <f>IF(I114="","",IF(I114&lt;TODAY(),"Over","In lock-in"))</f>
        <v/>
      </c>
      <c r="U114" s="5" t="n"/>
      <c r="V114" s="2" t="n"/>
      <c r="W114" s="12">
        <f>IF(AND(ISNUMBER(R114),ISNUMBER(J114)),IF(R114&gt;0,J114*R114/365,0),0)</f>
        <v/>
      </c>
      <c r="X114" s="12">
        <f>IF(AND(ISNUMBER(R114),ISNUMBER(J114)),IF(R114&gt;0,J114,0),0)</f>
        <v/>
      </c>
    </row>
    <row r="115">
      <c r="A115" s="2" t="n"/>
      <c r="B115" s="2" t="n"/>
      <c r="C115" s="2" t="n"/>
      <c r="D115" s="2" t="n"/>
      <c r="E115" s="3" t="n"/>
      <c r="F115" s="4" t="n"/>
      <c r="G115" s="4" t="n"/>
      <c r="H115" s="4" t="n"/>
      <c r="I115" s="4" t="n"/>
      <c r="J115" s="5" t="n"/>
      <c r="K115" s="6">
        <f>IF(AND(ISNUMBER(E115),E115&gt;0,ISNUMBER(J115)),J115/E115,"")</f>
        <v/>
      </c>
      <c r="L115" s="5" t="n"/>
      <c r="M115" s="7" t="n"/>
      <c r="N115" s="2" t="n"/>
      <c r="O115" s="8">
        <f>IF(OR(G115="",N115="",N115=0),"",IF(IF(TODAY()&lt;G115,EDATE(G115,12*N115),EDATE(G115,12*N115*(INT(DATEDIF(G115,TODAY(),"y")/N115)+1)))&gt;H115,"None before expiry",IF(TODAY()&lt;G115,EDATE(G115,12*N115),EDATE(G115,12*N115*(INT(DATEDIF(G115,TODAY(),"y")/N115)+1)))))</f>
        <v/>
      </c>
      <c r="P115" s="5" t="n"/>
      <c r="Q115" s="9">
        <f>IF(AND(ISNUMBER(J115),J115&gt;0,ISNUMBER(P115)),P115/J115,"")</f>
        <v/>
      </c>
      <c r="R115" s="10">
        <f>IF(H115="","",H115-TODAY())</f>
        <v/>
      </c>
      <c r="S115" s="11">
        <f>IF(R115="","",IF(R115&lt;0,"Expired",IF(R115&lt;=90,"Expiring ≤ 90 days",IF(R115&lt;=180,"Expiring ≤ 180 days","Active"))))</f>
        <v/>
      </c>
      <c r="T115" s="11">
        <f>IF(I115="","",IF(I115&lt;TODAY(),"Over","In lock-in"))</f>
        <v/>
      </c>
      <c r="U115" s="5" t="n"/>
      <c r="V115" s="2" t="n"/>
      <c r="W115" s="12">
        <f>IF(AND(ISNUMBER(R115),ISNUMBER(J115)),IF(R115&gt;0,J115*R115/365,0),0)</f>
        <v/>
      </c>
      <c r="X115" s="12">
        <f>IF(AND(ISNUMBER(R115),ISNUMBER(J115)),IF(R115&gt;0,J115,0),0)</f>
        <v/>
      </c>
    </row>
    <row r="116">
      <c r="A116" s="2" t="n"/>
      <c r="B116" s="2" t="n"/>
      <c r="C116" s="2" t="n"/>
      <c r="D116" s="2" t="n"/>
      <c r="E116" s="3" t="n"/>
      <c r="F116" s="4" t="n"/>
      <c r="G116" s="4" t="n"/>
      <c r="H116" s="4" t="n"/>
      <c r="I116" s="4" t="n"/>
      <c r="J116" s="5" t="n"/>
      <c r="K116" s="6">
        <f>IF(AND(ISNUMBER(E116),E116&gt;0,ISNUMBER(J116)),J116/E116,"")</f>
        <v/>
      </c>
      <c r="L116" s="5" t="n"/>
      <c r="M116" s="7" t="n"/>
      <c r="N116" s="2" t="n"/>
      <c r="O116" s="8">
        <f>IF(OR(G116="",N116="",N116=0),"",IF(IF(TODAY()&lt;G116,EDATE(G116,12*N116),EDATE(G116,12*N116*(INT(DATEDIF(G116,TODAY(),"y")/N116)+1)))&gt;H116,"None before expiry",IF(TODAY()&lt;G116,EDATE(G116,12*N116),EDATE(G116,12*N116*(INT(DATEDIF(G116,TODAY(),"y")/N116)+1)))))</f>
        <v/>
      </c>
      <c r="P116" s="5" t="n"/>
      <c r="Q116" s="9">
        <f>IF(AND(ISNUMBER(J116),J116&gt;0,ISNUMBER(P116)),P116/J116,"")</f>
        <v/>
      </c>
      <c r="R116" s="10">
        <f>IF(H116="","",H116-TODAY())</f>
        <v/>
      </c>
      <c r="S116" s="11">
        <f>IF(R116="","",IF(R116&lt;0,"Expired",IF(R116&lt;=90,"Expiring ≤ 90 days",IF(R116&lt;=180,"Expiring ≤ 180 days","Active"))))</f>
        <v/>
      </c>
      <c r="T116" s="11">
        <f>IF(I116="","",IF(I116&lt;TODAY(),"Over","In lock-in"))</f>
        <v/>
      </c>
      <c r="U116" s="5" t="n"/>
      <c r="V116" s="2" t="n"/>
      <c r="W116" s="12">
        <f>IF(AND(ISNUMBER(R116),ISNUMBER(J116)),IF(R116&gt;0,J116*R116/365,0),0)</f>
        <v/>
      </c>
      <c r="X116" s="12">
        <f>IF(AND(ISNUMBER(R116),ISNUMBER(J116)),IF(R116&gt;0,J116,0),0)</f>
        <v/>
      </c>
    </row>
    <row r="117">
      <c r="A117" s="2" t="n"/>
      <c r="B117" s="2" t="n"/>
      <c r="C117" s="2" t="n"/>
      <c r="D117" s="2" t="n"/>
      <c r="E117" s="3" t="n"/>
      <c r="F117" s="4" t="n"/>
      <c r="G117" s="4" t="n"/>
      <c r="H117" s="4" t="n"/>
      <c r="I117" s="4" t="n"/>
      <c r="J117" s="5" t="n"/>
      <c r="K117" s="6">
        <f>IF(AND(ISNUMBER(E117),E117&gt;0,ISNUMBER(J117)),J117/E117,"")</f>
        <v/>
      </c>
      <c r="L117" s="5" t="n"/>
      <c r="M117" s="7" t="n"/>
      <c r="N117" s="2" t="n"/>
      <c r="O117" s="8">
        <f>IF(OR(G117="",N117="",N117=0),"",IF(IF(TODAY()&lt;G117,EDATE(G117,12*N117),EDATE(G117,12*N117*(INT(DATEDIF(G117,TODAY(),"y")/N117)+1)))&gt;H117,"None before expiry",IF(TODAY()&lt;G117,EDATE(G117,12*N117),EDATE(G117,12*N117*(INT(DATEDIF(G117,TODAY(),"y")/N117)+1)))))</f>
        <v/>
      </c>
      <c r="P117" s="5" t="n"/>
      <c r="Q117" s="9">
        <f>IF(AND(ISNUMBER(J117),J117&gt;0,ISNUMBER(P117)),P117/J117,"")</f>
        <v/>
      </c>
      <c r="R117" s="10">
        <f>IF(H117="","",H117-TODAY())</f>
        <v/>
      </c>
      <c r="S117" s="11">
        <f>IF(R117="","",IF(R117&lt;0,"Expired",IF(R117&lt;=90,"Expiring ≤ 90 days",IF(R117&lt;=180,"Expiring ≤ 180 days","Active"))))</f>
        <v/>
      </c>
      <c r="T117" s="11">
        <f>IF(I117="","",IF(I117&lt;TODAY(),"Over","In lock-in"))</f>
        <v/>
      </c>
      <c r="U117" s="5" t="n"/>
      <c r="V117" s="2" t="n"/>
      <c r="W117" s="12">
        <f>IF(AND(ISNUMBER(R117),ISNUMBER(J117)),IF(R117&gt;0,J117*R117/365,0),0)</f>
        <v/>
      </c>
      <c r="X117" s="12">
        <f>IF(AND(ISNUMBER(R117),ISNUMBER(J117)),IF(R117&gt;0,J117,0),0)</f>
        <v/>
      </c>
    </row>
    <row r="118">
      <c r="A118" s="2" t="n"/>
      <c r="B118" s="2" t="n"/>
      <c r="C118" s="2" t="n"/>
      <c r="D118" s="2" t="n"/>
      <c r="E118" s="3" t="n"/>
      <c r="F118" s="4" t="n"/>
      <c r="G118" s="4" t="n"/>
      <c r="H118" s="4" t="n"/>
      <c r="I118" s="4" t="n"/>
      <c r="J118" s="5" t="n"/>
      <c r="K118" s="6">
        <f>IF(AND(ISNUMBER(E118),E118&gt;0,ISNUMBER(J118)),J118/E118,"")</f>
        <v/>
      </c>
      <c r="L118" s="5" t="n"/>
      <c r="M118" s="7" t="n"/>
      <c r="N118" s="2" t="n"/>
      <c r="O118" s="8">
        <f>IF(OR(G118="",N118="",N118=0),"",IF(IF(TODAY()&lt;G118,EDATE(G118,12*N118),EDATE(G118,12*N118*(INT(DATEDIF(G118,TODAY(),"y")/N118)+1)))&gt;H118,"None before expiry",IF(TODAY()&lt;G118,EDATE(G118,12*N118),EDATE(G118,12*N118*(INT(DATEDIF(G118,TODAY(),"y")/N118)+1)))))</f>
        <v/>
      </c>
      <c r="P118" s="5" t="n"/>
      <c r="Q118" s="9">
        <f>IF(AND(ISNUMBER(J118),J118&gt;0,ISNUMBER(P118)),P118/J118,"")</f>
        <v/>
      </c>
      <c r="R118" s="10">
        <f>IF(H118="","",H118-TODAY())</f>
        <v/>
      </c>
      <c r="S118" s="11">
        <f>IF(R118="","",IF(R118&lt;0,"Expired",IF(R118&lt;=90,"Expiring ≤ 90 days",IF(R118&lt;=180,"Expiring ≤ 180 days","Active"))))</f>
        <v/>
      </c>
      <c r="T118" s="11">
        <f>IF(I118="","",IF(I118&lt;TODAY(),"Over","In lock-in"))</f>
        <v/>
      </c>
      <c r="U118" s="5" t="n"/>
      <c r="V118" s="2" t="n"/>
      <c r="W118" s="12">
        <f>IF(AND(ISNUMBER(R118),ISNUMBER(J118)),IF(R118&gt;0,J118*R118/365,0),0)</f>
        <v/>
      </c>
      <c r="X118" s="12">
        <f>IF(AND(ISNUMBER(R118),ISNUMBER(J118)),IF(R118&gt;0,J118,0),0)</f>
        <v/>
      </c>
    </row>
    <row r="119">
      <c r="A119" s="2" t="n"/>
      <c r="B119" s="2" t="n"/>
      <c r="C119" s="2" t="n"/>
      <c r="D119" s="2" t="n"/>
      <c r="E119" s="3" t="n"/>
      <c r="F119" s="4" t="n"/>
      <c r="G119" s="4" t="n"/>
      <c r="H119" s="4" t="n"/>
      <c r="I119" s="4" t="n"/>
      <c r="J119" s="5" t="n"/>
      <c r="K119" s="6">
        <f>IF(AND(ISNUMBER(E119),E119&gt;0,ISNUMBER(J119)),J119/E119,"")</f>
        <v/>
      </c>
      <c r="L119" s="5" t="n"/>
      <c r="M119" s="7" t="n"/>
      <c r="N119" s="2" t="n"/>
      <c r="O119" s="8">
        <f>IF(OR(G119="",N119="",N119=0),"",IF(IF(TODAY()&lt;G119,EDATE(G119,12*N119),EDATE(G119,12*N119*(INT(DATEDIF(G119,TODAY(),"y")/N119)+1)))&gt;H119,"None before expiry",IF(TODAY()&lt;G119,EDATE(G119,12*N119),EDATE(G119,12*N119*(INT(DATEDIF(G119,TODAY(),"y")/N119)+1)))))</f>
        <v/>
      </c>
      <c r="P119" s="5" t="n"/>
      <c r="Q119" s="9">
        <f>IF(AND(ISNUMBER(J119),J119&gt;0,ISNUMBER(P119)),P119/J119,"")</f>
        <v/>
      </c>
      <c r="R119" s="10">
        <f>IF(H119="","",H119-TODAY())</f>
        <v/>
      </c>
      <c r="S119" s="11">
        <f>IF(R119="","",IF(R119&lt;0,"Expired",IF(R119&lt;=90,"Expiring ≤ 90 days",IF(R119&lt;=180,"Expiring ≤ 180 days","Active"))))</f>
        <v/>
      </c>
      <c r="T119" s="11">
        <f>IF(I119="","",IF(I119&lt;TODAY(),"Over","In lock-in"))</f>
        <v/>
      </c>
      <c r="U119" s="5" t="n"/>
      <c r="V119" s="2" t="n"/>
      <c r="W119" s="12">
        <f>IF(AND(ISNUMBER(R119),ISNUMBER(J119)),IF(R119&gt;0,J119*R119/365,0),0)</f>
        <v/>
      </c>
      <c r="X119" s="12">
        <f>IF(AND(ISNUMBER(R119),ISNUMBER(J119)),IF(R119&gt;0,J119,0),0)</f>
        <v/>
      </c>
    </row>
    <row r="120">
      <c r="A120" s="2" t="n"/>
      <c r="B120" s="2" t="n"/>
      <c r="C120" s="2" t="n"/>
      <c r="D120" s="2" t="n"/>
      <c r="E120" s="3" t="n"/>
      <c r="F120" s="4" t="n"/>
      <c r="G120" s="4" t="n"/>
      <c r="H120" s="4" t="n"/>
      <c r="I120" s="4" t="n"/>
      <c r="J120" s="5" t="n"/>
      <c r="K120" s="6">
        <f>IF(AND(ISNUMBER(E120),E120&gt;0,ISNUMBER(J120)),J120/E120,"")</f>
        <v/>
      </c>
      <c r="L120" s="5" t="n"/>
      <c r="M120" s="7" t="n"/>
      <c r="N120" s="2" t="n"/>
      <c r="O120" s="8">
        <f>IF(OR(G120="",N120="",N120=0),"",IF(IF(TODAY()&lt;G120,EDATE(G120,12*N120),EDATE(G120,12*N120*(INT(DATEDIF(G120,TODAY(),"y")/N120)+1)))&gt;H120,"None before expiry",IF(TODAY()&lt;G120,EDATE(G120,12*N120),EDATE(G120,12*N120*(INT(DATEDIF(G120,TODAY(),"y")/N120)+1)))))</f>
        <v/>
      </c>
      <c r="P120" s="5" t="n"/>
      <c r="Q120" s="9">
        <f>IF(AND(ISNUMBER(J120),J120&gt;0,ISNUMBER(P120)),P120/J120,"")</f>
        <v/>
      </c>
      <c r="R120" s="10">
        <f>IF(H120="","",H120-TODAY())</f>
        <v/>
      </c>
      <c r="S120" s="11">
        <f>IF(R120="","",IF(R120&lt;0,"Expired",IF(R120&lt;=90,"Expiring ≤ 90 days",IF(R120&lt;=180,"Expiring ≤ 180 days","Active"))))</f>
        <v/>
      </c>
      <c r="T120" s="11">
        <f>IF(I120="","",IF(I120&lt;TODAY(),"Over","In lock-in"))</f>
        <v/>
      </c>
      <c r="U120" s="5" t="n"/>
      <c r="V120" s="2" t="n"/>
      <c r="W120" s="12">
        <f>IF(AND(ISNUMBER(R120),ISNUMBER(J120)),IF(R120&gt;0,J120*R120/365,0),0)</f>
        <v/>
      </c>
      <c r="X120" s="12">
        <f>IF(AND(ISNUMBER(R120),ISNUMBER(J120)),IF(R120&gt;0,J120,0),0)</f>
        <v/>
      </c>
    </row>
    <row r="121">
      <c r="A121" s="2" t="n"/>
      <c r="B121" s="2" t="n"/>
      <c r="C121" s="2" t="n"/>
      <c r="D121" s="2" t="n"/>
      <c r="E121" s="3" t="n"/>
      <c r="F121" s="4" t="n"/>
      <c r="G121" s="4" t="n"/>
      <c r="H121" s="4" t="n"/>
      <c r="I121" s="4" t="n"/>
      <c r="J121" s="5" t="n"/>
      <c r="K121" s="6">
        <f>IF(AND(ISNUMBER(E121),E121&gt;0,ISNUMBER(J121)),J121/E121,"")</f>
        <v/>
      </c>
      <c r="L121" s="5" t="n"/>
      <c r="M121" s="7" t="n"/>
      <c r="N121" s="2" t="n"/>
      <c r="O121" s="8">
        <f>IF(OR(G121="",N121="",N121=0),"",IF(IF(TODAY()&lt;G121,EDATE(G121,12*N121),EDATE(G121,12*N121*(INT(DATEDIF(G121,TODAY(),"y")/N121)+1)))&gt;H121,"None before expiry",IF(TODAY()&lt;G121,EDATE(G121,12*N121),EDATE(G121,12*N121*(INT(DATEDIF(G121,TODAY(),"y")/N121)+1)))))</f>
        <v/>
      </c>
      <c r="P121" s="5" t="n"/>
      <c r="Q121" s="9">
        <f>IF(AND(ISNUMBER(J121),J121&gt;0,ISNUMBER(P121)),P121/J121,"")</f>
        <v/>
      </c>
      <c r="R121" s="10">
        <f>IF(H121="","",H121-TODAY())</f>
        <v/>
      </c>
      <c r="S121" s="11">
        <f>IF(R121="","",IF(R121&lt;0,"Expired",IF(R121&lt;=90,"Expiring ≤ 90 days",IF(R121&lt;=180,"Expiring ≤ 180 days","Active"))))</f>
        <v/>
      </c>
      <c r="T121" s="11">
        <f>IF(I121="","",IF(I121&lt;TODAY(),"Over","In lock-in"))</f>
        <v/>
      </c>
      <c r="U121" s="5" t="n"/>
      <c r="V121" s="2" t="n"/>
      <c r="W121" s="12">
        <f>IF(AND(ISNUMBER(R121),ISNUMBER(J121)),IF(R121&gt;0,J121*R121/365,0),0)</f>
        <v/>
      </c>
      <c r="X121" s="12">
        <f>IF(AND(ISNUMBER(R121),ISNUMBER(J121)),IF(R121&gt;0,J121,0),0)</f>
        <v/>
      </c>
    </row>
    <row r="122">
      <c r="A122" s="2" t="n"/>
      <c r="B122" s="2" t="n"/>
      <c r="C122" s="2" t="n"/>
      <c r="D122" s="2" t="n"/>
      <c r="E122" s="3" t="n"/>
      <c r="F122" s="4" t="n"/>
      <c r="G122" s="4" t="n"/>
      <c r="H122" s="4" t="n"/>
      <c r="I122" s="4" t="n"/>
      <c r="J122" s="5" t="n"/>
      <c r="K122" s="6">
        <f>IF(AND(ISNUMBER(E122),E122&gt;0,ISNUMBER(J122)),J122/E122,"")</f>
        <v/>
      </c>
      <c r="L122" s="5" t="n"/>
      <c r="M122" s="7" t="n"/>
      <c r="N122" s="2" t="n"/>
      <c r="O122" s="8">
        <f>IF(OR(G122="",N122="",N122=0),"",IF(IF(TODAY()&lt;G122,EDATE(G122,12*N122),EDATE(G122,12*N122*(INT(DATEDIF(G122,TODAY(),"y")/N122)+1)))&gt;H122,"None before expiry",IF(TODAY()&lt;G122,EDATE(G122,12*N122),EDATE(G122,12*N122*(INT(DATEDIF(G122,TODAY(),"y")/N122)+1)))))</f>
        <v/>
      </c>
      <c r="P122" s="5" t="n"/>
      <c r="Q122" s="9">
        <f>IF(AND(ISNUMBER(J122),J122&gt;0,ISNUMBER(P122)),P122/J122,"")</f>
        <v/>
      </c>
      <c r="R122" s="10">
        <f>IF(H122="","",H122-TODAY())</f>
        <v/>
      </c>
      <c r="S122" s="11">
        <f>IF(R122="","",IF(R122&lt;0,"Expired",IF(R122&lt;=90,"Expiring ≤ 90 days",IF(R122&lt;=180,"Expiring ≤ 180 days","Active"))))</f>
        <v/>
      </c>
      <c r="T122" s="11">
        <f>IF(I122="","",IF(I122&lt;TODAY(),"Over","In lock-in"))</f>
        <v/>
      </c>
      <c r="U122" s="5" t="n"/>
      <c r="V122" s="2" t="n"/>
      <c r="W122" s="12">
        <f>IF(AND(ISNUMBER(R122),ISNUMBER(J122)),IF(R122&gt;0,J122*R122/365,0),0)</f>
        <v/>
      </c>
      <c r="X122" s="12">
        <f>IF(AND(ISNUMBER(R122),ISNUMBER(J122)),IF(R122&gt;0,J122,0),0)</f>
        <v/>
      </c>
    </row>
    <row r="123">
      <c r="A123" s="2" t="n"/>
      <c r="B123" s="2" t="n"/>
      <c r="C123" s="2" t="n"/>
      <c r="D123" s="2" t="n"/>
      <c r="E123" s="3" t="n"/>
      <c r="F123" s="4" t="n"/>
      <c r="G123" s="4" t="n"/>
      <c r="H123" s="4" t="n"/>
      <c r="I123" s="4" t="n"/>
      <c r="J123" s="5" t="n"/>
      <c r="K123" s="6">
        <f>IF(AND(ISNUMBER(E123),E123&gt;0,ISNUMBER(J123)),J123/E123,"")</f>
        <v/>
      </c>
      <c r="L123" s="5" t="n"/>
      <c r="M123" s="7" t="n"/>
      <c r="N123" s="2" t="n"/>
      <c r="O123" s="8">
        <f>IF(OR(G123="",N123="",N123=0),"",IF(IF(TODAY()&lt;G123,EDATE(G123,12*N123),EDATE(G123,12*N123*(INT(DATEDIF(G123,TODAY(),"y")/N123)+1)))&gt;H123,"None before expiry",IF(TODAY()&lt;G123,EDATE(G123,12*N123),EDATE(G123,12*N123*(INT(DATEDIF(G123,TODAY(),"y")/N123)+1)))))</f>
        <v/>
      </c>
      <c r="P123" s="5" t="n"/>
      <c r="Q123" s="9">
        <f>IF(AND(ISNUMBER(J123),J123&gt;0,ISNUMBER(P123)),P123/J123,"")</f>
        <v/>
      </c>
      <c r="R123" s="10">
        <f>IF(H123="","",H123-TODAY())</f>
        <v/>
      </c>
      <c r="S123" s="11">
        <f>IF(R123="","",IF(R123&lt;0,"Expired",IF(R123&lt;=90,"Expiring ≤ 90 days",IF(R123&lt;=180,"Expiring ≤ 180 days","Active"))))</f>
        <v/>
      </c>
      <c r="T123" s="11">
        <f>IF(I123="","",IF(I123&lt;TODAY(),"Over","In lock-in"))</f>
        <v/>
      </c>
      <c r="U123" s="5" t="n"/>
      <c r="V123" s="2" t="n"/>
      <c r="W123" s="12">
        <f>IF(AND(ISNUMBER(R123),ISNUMBER(J123)),IF(R123&gt;0,J123*R123/365,0),0)</f>
        <v/>
      </c>
      <c r="X123" s="12">
        <f>IF(AND(ISNUMBER(R123),ISNUMBER(J123)),IF(R123&gt;0,J123,0),0)</f>
        <v/>
      </c>
    </row>
    <row r="124">
      <c r="A124" s="2" t="n"/>
      <c r="B124" s="2" t="n"/>
      <c r="C124" s="2" t="n"/>
      <c r="D124" s="2" t="n"/>
      <c r="E124" s="3" t="n"/>
      <c r="F124" s="4" t="n"/>
      <c r="G124" s="4" t="n"/>
      <c r="H124" s="4" t="n"/>
      <c r="I124" s="4" t="n"/>
      <c r="J124" s="5" t="n"/>
      <c r="K124" s="6">
        <f>IF(AND(ISNUMBER(E124),E124&gt;0,ISNUMBER(J124)),J124/E124,"")</f>
        <v/>
      </c>
      <c r="L124" s="5" t="n"/>
      <c r="M124" s="7" t="n"/>
      <c r="N124" s="2" t="n"/>
      <c r="O124" s="8">
        <f>IF(OR(G124="",N124="",N124=0),"",IF(IF(TODAY()&lt;G124,EDATE(G124,12*N124),EDATE(G124,12*N124*(INT(DATEDIF(G124,TODAY(),"y")/N124)+1)))&gt;H124,"None before expiry",IF(TODAY()&lt;G124,EDATE(G124,12*N124),EDATE(G124,12*N124*(INT(DATEDIF(G124,TODAY(),"y")/N124)+1)))))</f>
        <v/>
      </c>
      <c r="P124" s="5" t="n"/>
      <c r="Q124" s="9">
        <f>IF(AND(ISNUMBER(J124),J124&gt;0,ISNUMBER(P124)),P124/J124,"")</f>
        <v/>
      </c>
      <c r="R124" s="10">
        <f>IF(H124="","",H124-TODAY())</f>
        <v/>
      </c>
      <c r="S124" s="11">
        <f>IF(R124="","",IF(R124&lt;0,"Expired",IF(R124&lt;=90,"Expiring ≤ 90 days",IF(R124&lt;=180,"Expiring ≤ 180 days","Active"))))</f>
        <v/>
      </c>
      <c r="T124" s="11">
        <f>IF(I124="","",IF(I124&lt;TODAY(),"Over","In lock-in"))</f>
        <v/>
      </c>
      <c r="U124" s="5" t="n"/>
      <c r="V124" s="2" t="n"/>
      <c r="W124" s="12">
        <f>IF(AND(ISNUMBER(R124),ISNUMBER(J124)),IF(R124&gt;0,J124*R124/365,0),0)</f>
        <v/>
      </c>
      <c r="X124" s="12">
        <f>IF(AND(ISNUMBER(R124),ISNUMBER(J124)),IF(R124&gt;0,J124,0),0)</f>
        <v/>
      </c>
    </row>
    <row r="125">
      <c r="A125" s="2" t="n"/>
      <c r="B125" s="2" t="n"/>
      <c r="C125" s="2" t="n"/>
      <c r="D125" s="2" t="n"/>
      <c r="E125" s="3" t="n"/>
      <c r="F125" s="4" t="n"/>
      <c r="G125" s="4" t="n"/>
      <c r="H125" s="4" t="n"/>
      <c r="I125" s="4" t="n"/>
      <c r="J125" s="5" t="n"/>
      <c r="K125" s="6">
        <f>IF(AND(ISNUMBER(E125),E125&gt;0,ISNUMBER(J125)),J125/E125,"")</f>
        <v/>
      </c>
      <c r="L125" s="5" t="n"/>
      <c r="M125" s="7" t="n"/>
      <c r="N125" s="2" t="n"/>
      <c r="O125" s="8">
        <f>IF(OR(G125="",N125="",N125=0),"",IF(IF(TODAY()&lt;G125,EDATE(G125,12*N125),EDATE(G125,12*N125*(INT(DATEDIF(G125,TODAY(),"y")/N125)+1)))&gt;H125,"None before expiry",IF(TODAY()&lt;G125,EDATE(G125,12*N125),EDATE(G125,12*N125*(INT(DATEDIF(G125,TODAY(),"y")/N125)+1)))))</f>
        <v/>
      </c>
      <c r="P125" s="5" t="n"/>
      <c r="Q125" s="9">
        <f>IF(AND(ISNUMBER(J125),J125&gt;0,ISNUMBER(P125)),P125/J125,"")</f>
        <v/>
      </c>
      <c r="R125" s="10">
        <f>IF(H125="","",H125-TODAY())</f>
        <v/>
      </c>
      <c r="S125" s="11">
        <f>IF(R125="","",IF(R125&lt;0,"Expired",IF(R125&lt;=90,"Expiring ≤ 90 days",IF(R125&lt;=180,"Expiring ≤ 180 days","Active"))))</f>
        <v/>
      </c>
      <c r="T125" s="11">
        <f>IF(I125="","",IF(I125&lt;TODAY(),"Over","In lock-in"))</f>
        <v/>
      </c>
      <c r="U125" s="5" t="n"/>
      <c r="V125" s="2" t="n"/>
      <c r="W125" s="12">
        <f>IF(AND(ISNUMBER(R125),ISNUMBER(J125)),IF(R125&gt;0,J125*R125/365,0),0)</f>
        <v/>
      </c>
      <c r="X125" s="12">
        <f>IF(AND(ISNUMBER(R125),ISNUMBER(J125)),IF(R125&gt;0,J125,0),0)</f>
        <v/>
      </c>
    </row>
    <row r="126">
      <c r="A126" s="2" t="n"/>
      <c r="B126" s="2" t="n"/>
      <c r="C126" s="2" t="n"/>
      <c r="D126" s="2" t="n"/>
      <c r="E126" s="3" t="n"/>
      <c r="F126" s="4" t="n"/>
      <c r="G126" s="4" t="n"/>
      <c r="H126" s="4" t="n"/>
      <c r="I126" s="4" t="n"/>
      <c r="J126" s="5" t="n"/>
      <c r="K126" s="6">
        <f>IF(AND(ISNUMBER(E126),E126&gt;0,ISNUMBER(J126)),J126/E126,"")</f>
        <v/>
      </c>
      <c r="L126" s="5" t="n"/>
      <c r="M126" s="7" t="n"/>
      <c r="N126" s="2" t="n"/>
      <c r="O126" s="8">
        <f>IF(OR(G126="",N126="",N126=0),"",IF(IF(TODAY()&lt;G126,EDATE(G126,12*N126),EDATE(G126,12*N126*(INT(DATEDIF(G126,TODAY(),"y")/N126)+1)))&gt;H126,"None before expiry",IF(TODAY()&lt;G126,EDATE(G126,12*N126),EDATE(G126,12*N126*(INT(DATEDIF(G126,TODAY(),"y")/N126)+1)))))</f>
        <v/>
      </c>
      <c r="P126" s="5" t="n"/>
      <c r="Q126" s="9">
        <f>IF(AND(ISNUMBER(J126),J126&gt;0,ISNUMBER(P126)),P126/J126,"")</f>
        <v/>
      </c>
      <c r="R126" s="10">
        <f>IF(H126="","",H126-TODAY())</f>
        <v/>
      </c>
      <c r="S126" s="11">
        <f>IF(R126="","",IF(R126&lt;0,"Expired",IF(R126&lt;=90,"Expiring ≤ 90 days",IF(R126&lt;=180,"Expiring ≤ 180 days","Active"))))</f>
        <v/>
      </c>
      <c r="T126" s="11">
        <f>IF(I126="","",IF(I126&lt;TODAY(),"Over","In lock-in"))</f>
        <v/>
      </c>
      <c r="U126" s="5" t="n"/>
      <c r="V126" s="2" t="n"/>
      <c r="W126" s="12">
        <f>IF(AND(ISNUMBER(R126),ISNUMBER(J126)),IF(R126&gt;0,J126*R126/365,0),0)</f>
        <v/>
      </c>
      <c r="X126" s="12">
        <f>IF(AND(ISNUMBER(R126),ISNUMBER(J126)),IF(R126&gt;0,J126,0),0)</f>
        <v/>
      </c>
    </row>
    <row r="127">
      <c r="A127" s="2" t="n"/>
      <c r="B127" s="2" t="n"/>
      <c r="C127" s="2" t="n"/>
      <c r="D127" s="2" t="n"/>
      <c r="E127" s="3" t="n"/>
      <c r="F127" s="4" t="n"/>
      <c r="G127" s="4" t="n"/>
      <c r="H127" s="4" t="n"/>
      <c r="I127" s="4" t="n"/>
      <c r="J127" s="5" t="n"/>
      <c r="K127" s="6">
        <f>IF(AND(ISNUMBER(E127),E127&gt;0,ISNUMBER(J127)),J127/E127,"")</f>
        <v/>
      </c>
      <c r="L127" s="5" t="n"/>
      <c r="M127" s="7" t="n"/>
      <c r="N127" s="2" t="n"/>
      <c r="O127" s="8">
        <f>IF(OR(G127="",N127="",N127=0),"",IF(IF(TODAY()&lt;G127,EDATE(G127,12*N127),EDATE(G127,12*N127*(INT(DATEDIF(G127,TODAY(),"y")/N127)+1)))&gt;H127,"None before expiry",IF(TODAY()&lt;G127,EDATE(G127,12*N127),EDATE(G127,12*N127*(INT(DATEDIF(G127,TODAY(),"y")/N127)+1)))))</f>
        <v/>
      </c>
      <c r="P127" s="5" t="n"/>
      <c r="Q127" s="9">
        <f>IF(AND(ISNUMBER(J127),J127&gt;0,ISNUMBER(P127)),P127/J127,"")</f>
        <v/>
      </c>
      <c r="R127" s="10">
        <f>IF(H127="","",H127-TODAY())</f>
        <v/>
      </c>
      <c r="S127" s="11">
        <f>IF(R127="","",IF(R127&lt;0,"Expired",IF(R127&lt;=90,"Expiring ≤ 90 days",IF(R127&lt;=180,"Expiring ≤ 180 days","Active"))))</f>
        <v/>
      </c>
      <c r="T127" s="11">
        <f>IF(I127="","",IF(I127&lt;TODAY(),"Over","In lock-in"))</f>
        <v/>
      </c>
      <c r="U127" s="5" t="n"/>
      <c r="V127" s="2" t="n"/>
      <c r="W127" s="12">
        <f>IF(AND(ISNUMBER(R127),ISNUMBER(J127)),IF(R127&gt;0,J127*R127/365,0),0)</f>
        <v/>
      </c>
      <c r="X127" s="12">
        <f>IF(AND(ISNUMBER(R127),ISNUMBER(J127)),IF(R127&gt;0,J127,0),0)</f>
        <v/>
      </c>
    </row>
    <row r="128">
      <c r="A128" s="2" t="n"/>
      <c r="B128" s="2" t="n"/>
      <c r="C128" s="2" t="n"/>
      <c r="D128" s="2" t="n"/>
      <c r="E128" s="3" t="n"/>
      <c r="F128" s="4" t="n"/>
      <c r="G128" s="4" t="n"/>
      <c r="H128" s="4" t="n"/>
      <c r="I128" s="4" t="n"/>
      <c r="J128" s="5" t="n"/>
      <c r="K128" s="6">
        <f>IF(AND(ISNUMBER(E128),E128&gt;0,ISNUMBER(J128)),J128/E128,"")</f>
        <v/>
      </c>
      <c r="L128" s="5" t="n"/>
      <c r="M128" s="7" t="n"/>
      <c r="N128" s="2" t="n"/>
      <c r="O128" s="8">
        <f>IF(OR(G128="",N128="",N128=0),"",IF(IF(TODAY()&lt;G128,EDATE(G128,12*N128),EDATE(G128,12*N128*(INT(DATEDIF(G128,TODAY(),"y")/N128)+1)))&gt;H128,"None before expiry",IF(TODAY()&lt;G128,EDATE(G128,12*N128),EDATE(G128,12*N128*(INT(DATEDIF(G128,TODAY(),"y")/N128)+1)))))</f>
        <v/>
      </c>
      <c r="P128" s="5" t="n"/>
      <c r="Q128" s="9">
        <f>IF(AND(ISNUMBER(J128),J128&gt;0,ISNUMBER(P128)),P128/J128,"")</f>
        <v/>
      </c>
      <c r="R128" s="10">
        <f>IF(H128="","",H128-TODAY())</f>
        <v/>
      </c>
      <c r="S128" s="11">
        <f>IF(R128="","",IF(R128&lt;0,"Expired",IF(R128&lt;=90,"Expiring ≤ 90 days",IF(R128&lt;=180,"Expiring ≤ 180 days","Active"))))</f>
        <v/>
      </c>
      <c r="T128" s="11">
        <f>IF(I128="","",IF(I128&lt;TODAY(),"Over","In lock-in"))</f>
        <v/>
      </c>
      <c r="U128" s="5" t="n"/>
      <c r="V128" s="2" t="n"/>
      <c r="W128" s="12">
        <f>IF(AND(ISNUMBER(R128),ISNUMBER(J128)),IF(R128&gt;0,J128*R128/365,0),0)</f>
        <v/>
      </c>
      <c r="X128" s="12">
        <f>IF(AND(ISNUMBER(R128),ISNUMBER(J128)),IF(R128&gt;0,J128,0),0)</f>
        <v/>
      </c>
    </row>
    <row r="129">
      <c r="A129" s="2" t="n"/>
      <c r="B129" s="2" t="n"/>
      <c r="C129" s="2" t="n"/>
      <c r="D129" s="2" t="n"/>
      <c r="E129" s="3" t="n"/>
      <c r="F129" s="4" t="n"/>
      <c r="G129" s="4" t="n"/>
      <c r="H129" s="4" t="n"/>
      <c r="I129" s="4" t="n"/>
      <c r="J129" s="5" t="n"/>
      <c r="K129" s="6">
        <f>IF(AND(ISNUMBER(E129),E129&gt;0,ISNUMBER(J129)),J129/E129,"")</f>
        <v/>
      </c>
      <c r="L129" s="5" t="n"/>
      <c r="M129" s="7" t="n"/>
      <c r="N129" s="2" t="n"/>
      <c r="O129" s="8">
        <f>IF(OR(G129="",N129="",N129=0),"",IF(IF(TODAY()&lt;G129,EDATE(G129,12*N129),EDATE(G129,12*N129*(INT(DATEDIF(G129,TODAY(),"y")/N129)+1)))&gt;H129,"None before expiry",IF(TODAY()&lt;G129,EDATE(G129,12*N129),EDATE(G129,12*N129*(INT(DATEDIF(G129,TODAY(),"y")/N129)+1)))))</f>
        <v/>
      </c>
      <c r="P129" s="5" t="n"/>
      <c r="Q129" s="9">
        <f>IF(AND(ISNUMBER(J129),J129&gt;0,ISNUMBER(P129)),P129/J129,"")</f>
        <v/>
      </c>
      <c r="R129" s="10">
        <f>IF(H129="","",H129-TODAY())</f>
        <v/>
      </c>
      <c r="S129" s="11">
        <f>IF(R129="","",IF(R129&lt;0,"Expired",IF(R129&lt;=90,"Expiring ≤ 90 days",IF(R129&lt;=180,"Expiring ≤ 180 days","Active"))))</f>
        <v/>
      </c>
      <c r="T129" s="11">
        <f>IF(I129="","",IF(I129&lt;TODAY(),"Over","In lock-in"))</f>
        <v/>
      </c>
      <c r="U129" s="5" t="n"/>
      <c r="V129" s="2" t="n"/>
      <c r="W129" s="12">
        <f>IF(AND(ISNUMBER(R129),ISNUMBER(J129)),IF(R129&gt;0,J129*R129/365,0),0)</f>
        <v/>
      </c>
      <c r="X129" s="12">
        <f>IF(AND(ISNUMBER(R129),ISNUMBER(J129)),IF(R129&gt;0,J129,0),0)</f>
        <v/>
      </c>
    </row>
    <row r="130">
      <c r="A130" s="2" t="n"/>
      <c r="B130" s="2" t="n"/>
      <c r="C130" s="2" t="n"/>
      <c r="D130" s="2" t="n"/>
      <c r="E130" s="3" t="n"/>
      <c r="F130" s="4" t="n"/>
      <c r="G130" s="4" t="n"/>
      <c r="H130" s="4" t="n"/>
      <c r="I130" s="4" t="n"/>
      <c r="J130" s="5" t="n"/>
      <c r="K130" s="6">
        <f>IF(AND(ISNUMBER(E130),E130&gt;0,ISNUMBER(J130)),J130/E130,"")</f>
        <v/>
      </c>
      <c r="L130" s="5" t="n"/>
      <c r="M130" s="7" t="n"/>
      <c r="N130" s="2" t="n"/>
      <c r="O130" s="8">
        <f>IF(OR(G130="",N130="",N130=0),"",IF(IF(TODAY()&lt;G130,EDATE(G130,12*N130),EDATE(G130,12*N130*(INT(DATEDIF(G130,TODAY(),"y")/N130)+1)))&gt;H130,"None before expiry",IF(TODAY()&lt;G130,EDATE(G130,12*N130),EDATE(G130,12*N130*(INT(DATEDIF(G130,TODAY(),"y")/N130)+1)))))</f>
        <v/>
      </c>
      <c r="P130" s="5" t="n"/>
      <c r="Q130" s="9">
        <f>IF(AND(ISNUMBER(J130),J130&gt;0,ISNUMBER(P130)),P130/J130,"")</f>
        <v/>
      </c>
      <c r="R130" s="10">
        <f>IF(H130="","",H130-TODAY())</f>
        <v/>
      </c>
      <c r="S130" s="11">
        <f>IF(R130="","",IF(R130&lt;0,"Expired",IF(R130&lt;=90,"Expiring ≤ 90 days",IF(R130&lt;=180,"Expiring ≤ 180 days","Active"))))</f>
        <v/>
      </c>
      <c r="T130" s="11">
        <f>IF(I130="","",IF(I130&lt;TODAY(),"Over","In lock-in"))</f>
        <v/>
      </c>
      <c r="U130" s="5" t="n"/>
      <c r="V130" s="2" t="n"/>
      <c r="W130" s="12">
        <f>IF(AND(ISNUMBER(R130),ISNUMBER(J130)),IF(R130&gt;0,J130*R130/365,0),0)</f>
        <v/>
      </c>
      <c r="X130" s="12">
        <f>IF(AND(ISNUMBER(R130),ISNUMBER(J130)),IF(R130&gt;0,J130,0),0)</f>
        <v/>
      </c>
    </row>
    <row r="131">
      <c r="A131" s="2" t="n"/>
      <c r="B131" s="2" t="n"/>
      <c r="C131" s="2" t="n"/>
      <c r="D131" s="2" t="n"/>
      <c r="E131" s="3" t="n"/>
      <c r="F131" s="4" t="n"/>
      <c r="G131" s="4" t="n"/>
      <c r="H131" s="4" t="n"/>
      <c r="I131" s="4" t="n"/>
      <c r="J131" s="5" t="n"/>
      <c r="K131" s="6">
        <f>IF(AND(ISNUMBER(E131),E131&gt;0,ISNUMBER(J131)),J131/E131,"")</f>
        <v/>
      </c>
      <c r="L131" s="5" t="n"/>
      <c r="M131" s="7" t="n"/>
      <c r="N131" s="2" t="n"/>
      <c r="O131" s="8">
        <f>IF(OR(G131="",N131="",N131=0),"",IF(IF(TODAY()&lt;G131,EDATE(G131,12*N131),EDATE(G131,12*N131*(INT(DATEDIF(G131,TODAY(),"y")/N131)+1)))&gt;H131,"None before expiry",IF(TODAY()&lt;G131,EDATE(G131,12*N131),EDATE(G131,12*N131*(INT(DATEDIF(G131,TODAY(),"y")/N131)+1)))))</f>
        <v/>
      </c>
      <c r="P131" s="5" t="n"/>
      <c r="Q131" s="9">
        <f>IF(AND(ISNUMBER(J131),J131&gt;0,ISNUMBER(P131)),P131/J131,"")</f>
        <v/>
      </c>
      <c r="R131" s="10">
        <f>IF(H131="","",H131-TODAY())</f>
        <v/>
      </c>
      <c r="S131" s="11">
        <f>IF(R131="","",IF(R131&lt;0,"Expired",IF(R131&lt;=90,"Expiring ≤ 90 days",IF(R131&lt;=180,"Expiring ≤ 180 days","Active"))))</f>
        <v/>
      </c>
      <c r="T131" s="11">
        <f>IF(I131="","",IF(I131&lt;TODAY(),"Over","In lock-in"))</f>
        <v/>
      </c>
      <c r="U131" s="5" t="n"/>
      <c r="V131" s="2" t="n"/>
      <c r="W131" s="12">
        <f>IF(AND(ISNUMBER(R131),ISNUMBER(J131)),IF(R131&gt;0,J131*R131/365,0),0)</f>
        <v/>
      </c>
      <c r="X131" s="12">
        <f>IF(AND(ISNUMBER(R131),ISNUMBER(J131)),IF(R131&gt;0,J131,0),0)</f>
        <v/>
      </c>
    </row>
    <row r="132">
      <c r="A132" s="2" t="n"/>
      <c r="B132" s="2" t="n"/>
      <c r="C132" s="2" t="n"/>
      <c r="D132" s="2" t="n"/>
      <c r="E132" s="3" t="n"/>
      <c r="F132" s="4" t="n"/>
      <c r="G132" s="4" t="n"/>
      <c r="H132" s="4" t="n"/>
      <c r="I132" s="4" t="n"/>
      <c r="J132" s="5" t="n"/>
      <c r="K132" s="6">
        <f>IF(AND(ISNUMBER(E132),E132&gt;0,ISNUMBER(J132)),J132/E132,"")</f>
        <v/>
      </c>
      <c r="L132" s="5" t="n"/>
      <c r="M132" s="7" t="n"/>
      <c r="N132" s="2" t="n"/>
      <c r="O132" s="8">
        <f>IF(OR(G132="",N132="",N132=0),"",IF(IF(TODAY()&lt;G132,EDATE(G132,12*N132),EDATE(G132,12*N132*(INT(DATEDIF(G132,TODAY(),"y")/N132)+1)))&gt;H132,"None before expiry",IF(TODAY()&lt;G132,EDATE(G132,12*N132),EDATE(G132,12*N132*(INT(DATEDIF(G132,TODAY(),"y")/N132)+1)))))</f>
        <v/>
      </c>
      <c r="P132" s="5" t="n"/>
      <c r="Q132" s="9">
        <f>IF(AND(ISNUMBER(J132),J132&gt;0,ISNUMBER(P132)),P132/J132,"")</f>
        <v/>
      </c>
      <c r="R132" s="10">
        <f>IF(H132="","",H132-TODAY())</f>
        <v/>
      </c>
      <c r="S132" s="11">
        <f>IF(R132="","",IF(R132&lt;0,"Expired",IF(R132&lt;=90,"Expiring ≤ 90 days",IF(R132&lt;=180,"Expiring ≤ 180 days","Active"))))</f>
        <v/>
      </c>
      <c r="T132" s="11">
        <f>IF(I132="","",IF(I132&lt;TODAY(),"Over","In lock-in"))</f>
        <v/>
      </c>
      <c r="U132" s="5" t="n"/>
      <c r="V132" s="2" t="n"/>
      <c r="W132" s="12">
        <f>IF(AND(ISNUMBER(R132),ISNUMBER(J132)),IF(R132&gt;0,J132*R132/365,0),0)</f>
        <v/>
      </c>
      <c r="X132" s="12">
        <f>IF(AND(ISNUMBER(R132),ISNUMBER(J132)),IF(R132&gt;0,J132,0),0)</f>
        <v/>
      </c>
    </row>
    <row r="133">
      <c r="A133" s="2" t="n"/>
      <c r="B133" s="2" t="n"/>
      <c r="C133" s="2" t="n"/>
      <c r="D133" s="2" t="n"/>
      <c r="E133" s="3" t="n"/>
      <c r="F133" s="4" t="n"/>
      <c r="G133" s="4" t="n"/>
      <c r="H133" s="4" t="n"/>
      <c r="I133" s="4" t="n"/>
      <c r="J133" s="5" t="n"/>
      <c r="K133" s="6">
        <f>IF(AND(ISNUMBER(E133),E133&gt;0,ISNUMBER(J133)),J133/E133,"")</f>
        <v/>
      </c>
      <c r="L133" s="5" t="n"/>
      <c r="M133" s="7" t="n"/>
      <c r="N133" s="2" t="n"/>
      <c r="O133" s="8">
        <f>IF(OR(G133="",N133="",N133=0),"",IF(IF(TODAY()&lt;G133,EDATE(G133,12*N133),EDATE(G133,12*N133*(INT(DATEDIF(G133,TODAY(),"y")/N133)+1)))&gt;H133,"None before expiry",IF(TODAY()&lt;G133,EDATE(G133,12*N133),EDATE(G133,12*N133*(INT(DATEDIF(G133,TODAY(),"y")/N133)+1)))))</f>
        <v/>
      </c>
      <c r="P133" s="5" t="n"/>
      <c r="Q133" s="9">
        <f>IF(AND(ISNUMBER(J133),J133&gt;0,ISNUMBER(P133)),P133/J133,"")</f>
        <v/>
      </c>
      <c r="R133" s="10">
        <f>IF(H133="","",H133-TODAY())</f>
        <v/>
      </c>
      <c r="S133" s="11">
        <f>IF(R133="","",IF(R133&lt;0,"Expired",IF(R133&lt;=90,"Expiring ≤ 90 days",IF(R133&lt;=180,"Expiring ≤ 180 days","Active"))))</f>
        <v/>
      </c>
      <c r="T133" s="11">
        <f>IF(I133="","",IF(I133&lt;TODAY(),"Over","In lock-in"))</f>
        <v/>
      </c>
      <c r="U133" s="5" t="n"/>
      <c r="V133" s="2" t="n"/>
      <c r="W133" s="12">
        <f>IF(AND(ISNUMBER(R133),ISNUMBER(J133)),IF(R133&gt;0,J133*R133/365,0),0)</f>
        <v/>
      </c>
      <c r="X133" s="12">
        <f>IF(AND(ISNUMBER(R133),ISNUMBER(J133)),IF(R133&gt;0,J133,0),0)</f>
        <v/>
      </c>
    </row>
    <row r="134">
      <c r="A134" s="2" t="n"/>
      <c r="B134" s="2" t="n"/>
      <c r="C134" s="2" t="n"/>
      <c r="D134" s="2" t="n"/>
      <c r="E134" s="3" t="n"/>
      <c r="F134" s="4" t="n"/>
      <c r="G134" s="4" t="n"/>
      <c r="H134" s="4" t="n"/>
      <c r="I134" s="4" t="n"/>
      <c r="J134" s="5" t="n"/>
      <c r="K134" s="6">
        <f>IF(AND(ISNUMBER(E134),E134&gt;0,ISNUMBER(J134)),J134/E134,"")</f>
        <v/>
      </c>
      <c r="L134" s="5" t="n"/>
      <c r="M134" s="7" t="n"/>
      <c r="N134" s="2" t="n"/>
      <c r="O134" s="8">
        <f>IF(OR(G134="",N134="",N134=0),"",IF(IF(TODAY()&lt;G134,EDATE(G134,12*N134),EDATE(G134,12*N134*(INT(DATEDIF(G134,TODAY(),"y")/N134)+1)))&gt;H134,"None before expiry",IF(TODAY()&lt;G134,EDATE(G134,12*N134),EDATE(G134,12*N134*(INT(DATEDIF(G134,TODAY(),"y")/N134)+1)))))</f>
        <v/>
      </c>
      <c r="P134" s="5" t="n"/>
      <c r="Q134" s="9">
        <f>IF(AND(ISNUMBER(J134),J134&gt;0,ISNUMBER(P134)),P134/J134,"")</f>
        <v/>
      </c>
      <c r="R134" s="10">
        <f>IF(H134="","",H134-TODAY())</f>
        <v/>
      </c>
      <c r="S134" s="11">
        <f>IF(R134="","",IF(R134&lt;0,"Expired",IF(R134&lt;=90,"Expiring ≤ 90 days",IF(R134&lt;=180,"Expiring ≤ 180 days","Active"))))</f>
        <v/>
      </c>
      <c r="T134" s="11">
        <f>IF(I134="","",IF(I134&lt;TODAY(),"Over","In lock-in"))</f>
        <v/>
      </c>
      <c r="U134" s="5" t="n"/>
      <c r="V134" s="2" t="n"/>
      <c r="W134" s="12">
        <f>IF(AND(ISNUMBER(R134),ISNUMBER(J134)),IF(R134&gt;0,J134*R134/365,0),0)</f>
        <v/>
      </c>
      <c r="X134" s="12">
        <f>IF(AND(ISNUMBER(R134),ISNUMBER(J134)),IF(R134&gt;0,J134,0),0)</f>
        <v/>
      </c>
    </row>
    <row r="135">
      <c r="A135" s="2" t="n"/>
      <c r="B135" s="2" t="n"/>
      <c r="C135" s="2" t="n"/>
      <c r="D135" s="2" t="n"/>
      <c r="E135" s="3" t="n"/>
      <c r="F135" s="4" t="n"/>
      <c r="G135" s="4" t="n"/>
      <c r="H135" s="4" t="n"/>
      <c r="I135" s="4" t="n"/>
      <c r="J135" s="5" t="n"/>
      <c r="K135" s="6">
        <f>IF(AND(ISNUMBER(E135),E135&gt;0,ISNUMBER(J135)),J135/E135,"")</f>
        <v/>
      </c>
      <c r="L135" s="5" t="n"/>
      <c r="M135" s="7" t="n"/>
      <c r="N135" s="2" t="n"/>
      <c r="O135" s="8">
        <f>IF(OR(G135="",N135="",N135=0),"",IF(IF(TODAY()&lt;G135,EDATE(G135,12*N135),EDATE(G135,12*N135*(INT(DATEDIF(G135,TODAY(),"y")/N135)+1)))&gt;H135,"None before expiry",IF(TODAY()&lt;G135,EDATE(G135,12*N135),EDATE(G135,12*N135*(INT(DATEDIF(G135,TODAY(),"y")/N135)+1)))))</f>
        <v/>
      </c>
      <c r="P135" s="5" t="n"/>
      <c r="Q135" s="9">
        <f>IF(AND(ISNUMBER(J135),J135&gt;0,ISNUMBER(P135)),P135/J135,"")</f>
        <v/>
      </c>
      <c r="R135" s="10">
        <f>IF(H135="","",H135-TODAY())</f>
        <v/>
      </c>
      <c r="S135" s="11">
        <f>IF(R135="","",IF(R135&lt;0,"Expired",IF(R135&lt;=90,"Expiring ≤ 90 days",IF(R135&lt;=180,"Expiring ≤ 180 days","Active"))))</f>
        <v/>
      </c>
      <c r="T135" s="11">
        <f>IF(I135="","",IF(I135&lt;TODAY(),"Over","In lock-in"))</f>
        <v/>
      </c>
      <c r="U135" s="5" t="n"/>
      <c r="V135" s="2" t="n"/>
      <c r="W135" s="12">
        <f>IF(AND(ISNUMBER(R135),ISNUMBER(J135)),IF(R135&gt;0,J135*R135/365,0),0)</f>
        <v/>
      </c>
      <c r="X135" s="12">
        <f>IF(AND(ISNUMBER(R135),ISNUMBER(J135)),IF(R135&gt;0,J135,0),0)</f>
        <v/>
      </c>
    </row>
    <row r="136">
      <c r="A136" s="2" t="n"/>
      <c r="B136" s="2" t="n"/>
      <c r="C136" s="2" t="n"/>
      <c r="D136" s="2" t="n"/>
      <c r="E136" s="3" t="n"/>
      <c r="F136" s="4" t="n"/>
      <c r="G136" s="4" t="n"/>
      <c r="H136" s="4" t="n"/>
      <c r="I136" s="4" t="n"/>
      <c r="J136" s="5" t="n"/>
      <c r="K136" s="6">
        <f>IF(AND(ISNUMBER(E136),E136&gt;0,ISNUMBER(J136)),J136/E136,"")</f>
        <v/>
      </c>
      <c r="L136" s="5" t="n"/>
      <c r="M136" s="7" t="n"/>
      <c r="N136" s="2" t="n"/>
      <c r="O136" s="8">
        <f>IF(OR(G136="",N136="",N136=0),"",IF(IF(TODAY()&lt;G136,EDATE(G136,12*N136),EDATE(G136,12*N136*(INT(DATEDIF(G136,TODAY(),"y")/N136)+1)))&gt;H136,"None before expiry",IF(TODAY()&lt;G136,EDATE(G136,12*N136),EDATE(G136,12*N136*(INT(DATEDIF(G136,TODAY(),"y")/N136)+1)))))</f>
        <v/>
      </c>
      <c r="P136" s="5" t="n"/>
      <c r="Q136" s="9">
        <f>IF(AND(ISNUMBER(J136),J136&gt;0,ISNUMBER(P136)),P136/J136,"")</f>
        <v/>
      </c>
      <c r="R136" s="10">
        <f>IF(H136="","",H136-TODAY())</f>
        <v/>
      </c>
      <c r="S136" s="11">
        <f>IF(R136="","",IF(R136&lt;0,"Expired",IF(R136&lt;=90,"Expiring ≤ 90 days",IF(R136&lt;=180,"Expiring ≤ 180 days","Active"))))</f>
        <v/>
      </c>
      <c r="T136" s="11">
        <f>IF(I136="","",IF(I136&lt;TODAY(),"Over","In lock-in"))</f>
        <v/>
      </c>
      <c r="U136" s="5" t="n"/>
      <c r="V136" s="2" t="n"/>
      <c r="W136" s="12">
        <f>IF(AND(ISNUMBER(R136),ISNUMBER(J136)),IF(R136&gt;0,J136*R136/365,0),0)</f>
        <v/>
      </c>
      <c r="X136" s="12">
        <f>IF(AND(ISNUMBER(R136),ISNUMBER(J136)),IF(R136&gt;0,J136,0),0)</f>
        <v/>
      </c>
    </row>
    <row r="137">
      <c r="A137" s="2" t="n"/>
      <c r="B137" s="2" t="n"/>
      <c r="C137" s="2" t="n"/>
      <c r="D137" s="2" t="n"/>
      <c r="E137" s="3" t="n"/>
      <c r="F137" s="4" t="n"/>
      <c r="G137" s="4" t="n"/>
      <c r="H137" s="4" t="n"/>
      <c r="I137" s="4" t="n"/>
      <c r="J137" s="5" t="n"/>
      <c r="K137" s="6">
        <f>IF(AND(ISNUMBER(E137),E137&gt;0,ISNUMBER(J137)),J137/E137,"")</f>
        <v/>
      </c>
      <c r="L137" s="5" t="n"/>
      <c r="M137" s="7" t="n"/>
      <c r="N137" s="2" t="n"/>
      <c r="O137" s="8">
        <f>IF(OR(G137="",N137="",N137=0),"",IF(IF(TODAY()&lt;G137,EDATE(G137,12*N137),EDATE(G137,12*N137*(INT(DATEDIF(G137,TODAY(),"y")/N137)+1)))&gt;H137,"None before expiry",IF(TODAY()&lt;G137,EDATE(G137,12*N137),EDATE(G137,12*N137*(INT(DATEDIF(G137,TODAY(),"y")/N137)+1)))))</f>
        <v/>
      </c>
      <c r="P137" s="5" t="n"/>
      <c r="Q137" s="9">
        <f>IF(AND(ISNUMBER(J137),J137&gt;0,ISNUMBER(P137)),P137/J137,"")</f>
        <v/>
      </c>
      <c r="R137" s="10">
        <f>IF(H137="","",H137-TODAY())</f>
        <v/>
      </c>
      <c r="S137" s="11">
        <f>IF(R137="","",IF(R137&lt;0,"Expired",IF(R137&lt;=90,"Expiring ≤ 90 days",IF(R137&lt;=180,"Expiring ≤ 180 days","Active"))))</f>
        <v/>
      </c>
      <c r="T137" s="11">
        <f>IF(I137="","",IF(I137&lt;TODAY(),"Over","In lock-in"))</f>
        <v/>
      </c>
      <c r="U137" s="5" t="n"/>
      <c r="V137" s="2" t="n"/>
      <c r="W137" s="12">
        <f>IF(AND(ISNUMBER(R137),ISNUMBER(J137)),IF(R137&gt;0,J137*R137/365,0),0)</f>
        <v/>
      </c>
      <c r="X137" s="12">
        <f>IF(AND(ISNUMBER(R137),ISNUMBER(J137)),IF(R137&gt;0,J137,0),0)</f>
        <v/>
      </c>
    </row>
    <row r="138">
      <c r="A138" s="2" t="n"/>
      <c r="B138" s="2" t="n"/>
      <c r="C138" s="2" t="n"/>
      <c r="D138" s="2" t="n"/>
      <c r="E138" s="3" t="n"/>
      <c r="F138" s="4" t="n"/>
      <c r="G138" s="4" t="n"/>
      <c r="H138" s="4" t="n"/>
      <c r="I138" s="4" t="n"/>
      <c r="J138" s="5" t="n"/>
      <c r="K138" s="6">
        <f>IF(AND(ISNUMBER(E138),E138&gt;0,ISNUMBER(J138)),J138/E138,"")</f>
        <v/>
      </c>
      <c r="L138" s="5" t="n"/>
      <c r="M138" s="7" t="n"/>
      <c r="N138" s="2" t="n"/>
      <c r="O138" s="8">
        <f>IF(OR(G138="",N138="",N138=0),"",IF(IF(TODAY()&lt;G138,EDATE(G138,12*N138),EDATE(G138,12*N138*(INT(DATEDIF(G138,TODAY(),"y")/N138)+1)))&gt;H138,"None before expiry",IF(TODAY()&lt;G138,EDATE(G138,12*N138),EDATE(G138,12*N138*(INT(DATEDIF(G138,TODAY(),"y")/N138)+1)))))</f>
        <v/>
      </c>
      <c r="P138" s="5" t="n"/>
      <c r="Q138" s="9">
        <f>IF(AND(ISNUMBER(J138),J138&gt;0,ISNUMBER(P138)),P138/J138,"")</f>
        <v/>
      </c>
      <c r="R138" s="10">
        <f>IF(H138="","",H138-TODAY())</f>
        <v/>
      </c>
      <c r="S138" s="11">
        <f>IF(R138="","",IF(R138&lt;0,"Expired",IF(R138&lt;=90,"Expiring ≤ 90 days",IF(R138&lt;=180,"Expiring ≤ 180 days","Active"))))</f>
        <v/>
      </c>
      <c r="T138" s="11">
        <f>IF(I138="","",IF(I138&lt;TODAY(),"Over","In lock-in"))</f>
        <v/>
      </c>
      <c r="U138" s="5" t="n"/>
      <c r="V138" s="2" t="n"/>
      <c r="W138" s="12">
        <f>IF(AND(ISNUMBER(R138),ISNUMBER(J138)),IF(R138&gt;0,J138*R138/365,0),0)</f>
        <v/>
      </c>
      <c r="X138" s="12">
        <f>IF(AND(ISNUMBER(R138),ISNUMBER(J138)),IF(R138&gt;0,J138,0),0)</f>
        <v/>
      </c>
    </row>
    <row r="139">
      <c r="A139" s="2" t="n"/>
      <c r="B139" s="2" t="n"/>
      <c r="C139" s="2" t="n"/>
      <c r="D139" s="2" t="n"/>
      <c r="E139" s="3" t="n"/>
      <c r="F139" s="4" t="n"/>
      <c r="G139" s="4" t="n"/>
      <c r="H139" s="4" t="n"/>
      <c r="I139" s="4" t="n"/>
      <c r="J139" s="5" t="n"/>
      <c r="K139" s="6">
        <f>IF(AND(ISNUMBER(E139),E139&gt;0,ISNUMBER(J139)),J139/E139,"")</f>
        <v/>
      </c>
      <c r="L139" s="5" t="n"/>
      <c r="M139" s="7" t="n"/>
      <c r="N139" s="2" t="n"/>
      <c r="O139" s="8">
        <f>IF(OR(G139="",N139="",N139=0),"",IF(IF(TODAY()&lt;G139,EDATE(G139,12*N139),EDATE(G139,12*N139*(INT(DATEDIF(G139,TODAY(),"y")/N139)+1)))&gt;H139,"None before expiry",IF(TODAY()&lt;G139,EDATE(G139,12*N139),EDATE(G139,12*N139*(INT(DATEDIF(G139,TODAY(),"y")/N139)+1)))))</f>
        <v/>
      </c>
      <c r="P139" s="5" t="n"/>
      <c r="Q139" s="9">
        <f>IF(AND(ISNUMBER(J139),J139&gt;0,ISNUMBER(P139)),P139/J139,"")</f>
        <v/>
      </c>
      <c r="R139" s="10">
        <f>IF(H139="","",H139-TODAY())</f>
        <v/>
      </c>
      <c r="S139" s="11">
        <f>IF(R139="","",IF(R139&lt;0,"Expired",IF(R139&lt;=90,"Expiring ≤ 90 days",IF(R139&lt;=180,"Expiring ≤ 180 days","Active"))))</f>
        <v/>
      </c>
      <c r="T139" s="11">
        <f>IF(I139="","",IF(I139&lt;TODAY(),"Over","In lock-in"))</f>
        <v/>
      </c>
      <c r="U139" s="5" t="n"/>
      <c r="V139" s="2" t="n"/>
      <c r="W139" s="12">
        <f>IF(AND(ISNUMBER(R139),ISNUMBER(J139)),IF(R139&gt;0,J139*R139/365,0),0)</f>
        <v/>
      </c>
      <c r="X139" s="12">
        <f>IF(AND(ISNUMBER(R139),ISNUMBER(J139)),IF(R139&gt;0,J139,0),0)</f>
        <v/>
      </c>
    </row>
    <row r="140">
      <c r="A140" s="2" t="n"/>
      <c r="B140" s="2" t="n"/>
      <c r="C140" s="2" t="n"/>
      <c r="D140" s="2" t="n"/>
      <c r="E140" s="3" t="n"/>
      <c r="F140" s="4" t="n"/>
      <c r="G140" s="4" t="n"/>
      <c r="H140" s="4" t="n"/>
      <c r="I140" s="4" t="n"/>
      <c r="J140" s="5" t="n"/>
      <c r="K140" s="6">
        <f>IF(AND(ISNUMBER(E140),E140&gt;0,ISNUMBER(J140)),J140/E140,"")</f>
        <v/>
      </c>
      <c r="L140" s="5" t="n"/>
      <c r="M140" s="7" t="n"/>
      <c r="N140" s="2" t="n"/>
      <c r="O140" s="8">
        <f>IF(OR(G140="",N140="",N140=0),"",IF(IF(TODAY()&lt;G140,EDATE(G140,12*N140),EDATE(G140,12*N140*(INT(DATEDIF(G140,TODAY(),"y")/N140)+1)))&gt;H140,"None before expiry",IF(TODAY()&lt;G140,EDATE(G140,12*N140),EDATE(G140,12*N140*(INT(DATEDIF(G140,TODAY(),"y")/N140)+1)))))</f>
        <v/>
      </c>
      <c r="P140" s="5" t="n"/>
      <c r="Q140" s="9">
        <f>IF(AND(ISNUMBER(J140),J140&gt;0,ISNUMBER(P140)),P140/J140,"")</f>
        <v/>
      </c>
      <c r="R140" s="10">
        <f>IF(H140="","",H140-TODAY())</f>
        <v/>
      </c>
      <c r="S140" s="11">
        <f>IF(R140="","",IF(R140&lt;0,"Expired",IF(R140&lt;=90,"Expiring ≤ 90 days",IF(R140&lt;=180,"Expiring ≤ 180 days","Active"))))</f>
        <v/>
      </c>
      <c r="T140" s="11">
        <f>IF(I140="","",IF(I140&lt;TODAY(),"Over","In lock-in"))</f>
        <v/>
      </c>
      <c r="U140" s="5" t="n"/>
      <c r="V140" s="2" t="n"/>
      <c r="W140" s="12">
        <f>IF(AND(ISNUMBER(R140),ISNUMBER(J140)),IF(R140&gt;0,J140*R140/365,0),0)</f>
        <v/>
      </c>
      <c r="X140" s="12">
        <f>IF(AND(ISNUMBER(R140),ISNUMBER(J140)),IF(R140&gt;0,J140,0),0)</f>
        <v/>
      </c>
    </row>
    <row r="141">
      <c r="A141" s="2" t="n"/>
      <c r="B141" s="2" t="n"/>
      <c r="C141" s="2" t="n"/>
      <c r="D141" s="2" t="n"/>
      <c r="E141" s="3" t="n"/>
      <c r="F141" s="4" t="n"/>
      <c r="G141" s="4" t="n"/>
      <c r="H141" s="4" t="n"/>
      <c r="I141" s="4" t="n"/>
      <c r="J141" s="5" t="n"/>
      <c r="K141" s="6">
        <f>IF(AND(ISNUMBER(E141),E141&gt;0,ISNUMBER(J141)),J141/E141,"")</f>
        <v/>
      </c>
      <c r="L141" s="5" t="n"/>
      <c r="M141" s="7" t="n"/>
      <c r="N141" s="2" t="n"/>
      <c r="O141" s="8">
        <f>IF(OR(G141="",N141="",N141=0),"",IF(IF(TODAY()&lt;G141,EDATE(G141,12*N141),EDATE(G141,12*N141*(INT(DATEDIF(G141,TODAY(),"y")/N141)+1)))&gt;H141,"None before expiry",IF(TODAY()&lt;G141,EDATE(G141,12*N141),EDATE(G141,12*N141*(INT(DATEDIF(G141,TODAY(),"y")/N141)+1)))))</f>
        <v/>
      </c>
      <c r="P141" s="5" t="n"/>
      <c r="Q141" s="9">
        <f>IF(AND(ISNUMBER(J141),J141&gt;0,ISNUMBER(P141)),P141/J141,"")</f>
        <v/>
      </c>
      <c r="R141" s="10">
        <f>IF(H141="","",H141-TODAY())</f>
        <v/>
      </c>
      <c r="S141" s="11">
        <f>IF(R141="","",IF(R141&lt;0,"Expired",IF(R141&lt;=90,"Expiring ≤ 90 days",IF(R141&lt;=180,"Expiring ≤ 180 days","Active"))))</f>
        <v/>
      </c>
      <c r="T141" s="11">
        <f>IF(I141="","",IF(I141&lt;TODAY(),"Over","In lock-in"))</f>
        <v/>
      </c>
      <c r="U141" s="5" t="n"/>
      <c r="V141" s="2" t="n"/>
      <c r="W141" s="12">
        <f>IF(AND(ISNUMBER(R141),ISNUMBER(J141)),IF(R141&gt;0,J141*R141/365,0),0)</f>
        <v/>
      </c>
      <c r="X141" s="12">
        <f>IF(AND(ISNUMBER(R141),ISNUMBER(J141)),IF(R141&gt;0,J141,0),0)</f>
        <v/>
      </c>
    </row>
    <row r="142">
      <c r="A142" s="2" t="n"/>
      <c r="B142" s="2" t="n"/>
      <c r="C142" s="2" t="n"/>
      <c r="D142" s="2" t="n"/>
      <c r="E142" s="3" t="n"/>
      <c r="F142" s="4" t="n"/>
      <c r="G142" s="4" t="n"/>
      <c r="H142" s="4" t="n"/>
      <c r="I142" s="4" t="n"/>
      <c r="J142" s="5" t="n"/>
      <c r="K142" s="6">
        <f>IF(AND(ISNUMBER(E142),E142&gt;0,ISNUMBER(J142)),J142/E142,"")</f>
        <v/>
      </c>
      <c r="L142" s="5" t="n"/>
      <c r="M142" s="7" t="n"/>
      <c r="N142" s="2" t="n"/>
      <c r="O142" s="8">
        <f>IF(OR(G142="",N142="",N142=0),"",IF(IF(TODAY()&lt;G142,EDATE(G142,12*N142),EDATE(G142,12*N142*(INT(DATEDIF(G142,TODAY(),"y")/N142)+1)))&gt;H142,"None before expiry",IF(TODAY()&lt;G142,EDATE(G142,12*N142),EDATE(G142,12*N142*(INT(DATEDIF(G142,TODAY(),"y")/N142)+1)))))</f>
        <v/>
      </c>
      <c r="P142" s="5" t="n"/>
      <c r="Q142" s="9">
        <f>IF(AND(ISNUMBER(J142),J142&gt;0,ISNUMBER(P142)),P142/J142,"")</f>
        <v/>
      </c>
      <c r="R142" s="10">
        <f>IF(H142="","",H142-TODAY())</f>
        <v/>
      </c>
      <c r="S142" s="11">
        <f>IF(R142="","",IF(R142&lt;0,"Expired",IF(R142&lt;=90,"Expiring ≤ 90 days",IF(R142&lt;=180,"Expiring ≤ 180 days","Active"))))</f>
        <v/>
      </c>
      <c r="T142" s="11">
        <f>IF(I142="","",IF(I142&lt;TODAY(),"Over","In lock-in"))</f>
        <v/>
      </c>
      <c r="U142" s="5" t="n"/>
      <c r="V142" s="2" t="n"/>
      <c r="W142" s="12">
        <f>IF(AND(ISNUMBER(R142),ISNUMBER(J142)),IF(R142&gt;0,J142*R142/365,0),0)</f>
        <v/>
      </c>
      <c r="X142" s="12">
        <f>IF(AND(ISNUMBER(R142),ISNUMBER(J142)),IF(R142&gt;0,J142,0),0)</f>
        <v/>
      </c>
    </row>
    <row r="143">
      <c r="A143" s="2" t="n"/>
      <c r="B143" s="2" t="n"/>
      <c r="C143" s="2" t="n"/>
      <c r="D143" s="2" t="n"/>
      <c r="E143" s="3" t="n"/>
      <c r="F143" s="4" t="n"/>
      <c r="G143" s="4" t="n"/>
      <c r="H143" s="4" t="n"/>
      <c r="I143" s="4" t="n"/>
      <c r="J143" s="5" t="n"/>
      <c r="K143" s="6">
        <f>IF(AND(ISNUMBER(E143),E143&gt;0,ISNUMBER(J143)),J143/E143,"")</f>
        <v/>
      </c>
      <c r="L143" s="5" t="n"/>
      <c r="M143" s="7" t="n"/>
      <c r="N143" s="2" t="n"/>
      <c r="O143" s="8">
        <f>IF(OR(G143="",N143="",N143=0),"",IF(IF(TODAY()&lt;G143,EDATE(G143,12*N143),EDATE(G143,12*N143*(INT(DATEDIF(G143,TODAY(),"y")/N143)+1)))&gt;H143,"None before expiry",IF(TODAY()&lt;G143,EDATE(G143,12*N143),EDATE(G143,12*N143*(INT(DATEDIF(G143,TODAY(),"y")/N143)+1)))))</f>
        <v/>
      </c>
      <c r="P143" s="5" t="n"/>
      <c r="Q143" s="9">
        <f>IF(AND(ISNUMBER(J143),J143&gt;0,ISNUMBER(P143)),P143/J143,"")</f>
        <v/>
      </c>
      <c r="R143" s="10">
        <f>IF(H143="","",H143-TODAY())</f>
        <v/>
      </c>
      <c r="S143" s="11">
        <f>IF(R143="","",IF(R143&lt;0,"Expired",IF(R143&lt;=90,"Expiring ≤ 90 days",IF(R143&lt;=180,"Expiring ≤ 180 days","Active"))))</f>
        <v/>
      </c>
      <c r="T143" s="11">
        <f>IF(I143="","",IF(I143&lt;TODAY(),"Over","In lock-in"))</f>
        <v/>
      </c>
      <c r="U143" s="5" t="n"/>
      <c r="V143" s="2" t="n"/>
      <c r="W143" s="12">
        <f>IF(AND(ISNUMBER(R143),ISNUMBER(J143)),IF(R143&gt;0,J143*R143/365,0),0)</f>
        <v/>
      </c>
      <c r="X143" s="12">
        <f>IF(AND(ISNUMBER(R143),ISNUMBER(J143)),IF(R143&gt;0,J143,0),0)</f>
        <v/>
      </c>
    </row>
    <row r="144">
      <c r="A144" s="2" t="n"/>
      <c r="B144" s="2" t="n"/>
      <c r="C144" s="2" t="n"/>
      <c r="D144" s="2" t="n"/>
      <c r="E144" s="3" t="n"/>
      <c r="F144" s="4" t="n"/>
      <c r="G144" s="4" t="n"/>
      <c r="H144" s="4" t="n"/>
      <c r="I144" s="4" t="n"/>
      <c r="J144" s="5" t="n"/>
      <c r="K144" s="6">
        <f>IF(AND(ISNUMBER(E144),E144&gt;0,ISNUMBER(J144)),J144/E144,"")</f>
        <v/>
      </c>
      <c r="L144" s="5" t="n"/>
      <c r="M144" s="7" t="n"/>
      <c r="N144" s="2" t="n"/>
      <c r="O144" s="8">
        <f>IF(OR(G144="",N144="",N144=0),"",IF(IF(TODAY()&lt;G144,EDATE(G144,12*N144),EDATE(G144,12*N144*(INT(DATEDIF(G144,TODAY(),"y")/N144)+1)))&gt;H144,"None before expiry",IF(TODAY()&lt;G144,EDATE(G144,12*N144),EDATE(G144,12*N144*(INT(DATEDIF(G144,TODAY(),"y")/N144)+1)))))</f>
        <v/>
      </c>
      <c r="P144" s="5" t="n"/>
      <c r="Q144" s="9">
        <f>IF(AND(ISNUMBER(J144),J144&gt;0,ISNUMBER(P144)),P144/J144,"")</f>
        <v/>
      </c>
      <c r="R144" s="10">
        <f>IF(H144="","",H144-TODAY())</f>
        <v/>
      </c>
      <c r="S144" s="11">
        <f>IF(R144="","",IF(R144&lt;0,"Expired",IF(R144&lt;=90,"Expiring ≤ 90 days",IF(R144&lt;=180,"Expiring ≤ 180 days","Active"))))</f>
        <v/>
      </c>
      <c r="T144" s="11">
        <f>IF(I144="","",IF(I144&lt;TODAY(),"Over","In lock-in"))</f>
        <v/>
      </c>
      <c r="U144" s="5" t="n"/>
      <c r="V144" s="2" t="n"/>
      <c r="W144" s="12">
        <f>IF(AND(ISNUMBER(R144),ISNUMBER(J144)),IF(R144&gt;0,J144*R144/365,0),0)</f>
        <v/>
      </c>
      <c r="X144" s="12">
        <f>IF(AND(ISNUMBER(R144),ISNUMBER(J144)),IF(R144&gt;0,J144,0),0)</f>
        <v/>
      </c>
    </row>
    <row r="145">
      <c r="A145" s="2" t="n"/>
      <c r="B145" s="2" t="n"/>
      <c r="C145" s="2" t="n"/>
      <c r="D145" s="2" t="n"/>
      <c r="E145" s="3" t="n"/>
      <c r="F145" s="4" t="n"/>
      <c r="G145" s="4" t="n"/>
      <c r="H145" s="4" t="n"/>
      <c r="I145" s="4" t="n"/>
      <c r="J145" s="5" t="n"/>
      <c r="K145" s="6">
        <f>IF(AND(ISNUMBER(E145),E145&gt;0,ISNUMBER(J145)),J145/E145,"")</f>
        <v/>
      </c>
      <c r="L145" s="5" t="n"/>
      <c r="M145" s="7" t="n"/>
      <c r="N145" s="2" t="n"/>
      <c r="O145" s="8">
        <f>IF(OR(G145="",N145="",N145=0),"",IF(IF(TODAY()&lt;G145,EDATE(G145,12*N145),EDATE(G145,12*N145*(INT(DATEDIF(G145,TODAY(),"y")/N145)+1)))&gt;H145,"None before expiry",IF(TODAY()&lt;G145,EDATE(G145,12*N145),EDATE(G145,12*N145*(INT(DATEDIF(G145,TODAY(),"y")/N145)+1)))))</f>
        <v/>
      </c>
      <c r="P145" s="5" t="n"/>
      <c r="Q145" s="9">
        <f>IF(AND(ISNUMBER(J145),J145&gt;0,ISNUMBER(P145)),P145/J145,"")</f>
        <v/>
      </c>
      <c r="R145" s="10">
        <f>IF(H145="","",H145-TODAY())</f>
        <v/>
      </c>
      <c r="S145" s="11">
        <f>IF(R145="","",IF(R145&lt;0,"Expired",IF(R145&lt;=90,"Expiring ≤ 90 days",IF(R145&lt;=180,"Expiring ≤ 180 days","Active"))))</f>
        <v/>
      </c>
      <c r="T145" s="11">
        <f>IF(I145="","",IF(I145&lt;TODAY(),"Over","In lock-in"))</f>
        <v/>
      </c>
      <c r="U145" s="5" t="n"/>
      <c r="V145" s="2" t="n"/>
      <c r="W145" s="12">
        <f>IF(AND(ISNUMBER(R145),ISNUMBER(J145)),IF(R145&gt;0,J145*R145/365,0),0)</f>
        <v/>
      </c>
      <c r="X145" s="12">
        <f>IF(AND(ISNUMBER(R145),ISNUMBER(J145)),IF(R145&gt;0,J145,0),0)</f>
        <v/>
      </c>
    </row>
    <row r="146">
      <c r="A146" s="2" t="n"/>
      <c r="B146" s="2" t="n"/>
      <c r="C146" s="2" t="n"/>
      <c r="D146" s="2" t="n"/>
      <c r="E146" s="3" t="n"/>
      <c r="F146" s="4" t="n"/>
      <c r="G146" s="4" t="n"/>
      <c r="H146" s="4" t="n"/>
      <c r="I146" s="4" t="n"/>
      <c r="J146" s="5" t="n"/>
      <c r="K146" s="6">
        <f>IF(AND(ISNUMBER(E146),E146&gt;0,ISNUMBER(J146)),J146/E146,"")</f>
        <v/>
      </c>
      <c r="L146" s="5" t="n"/>
      <c r="M146" s="7" t="n"/>
      <c r="N146" s="2" t="n"/>
      <c r="O146" s="8">
        <f>IF(OR(G146="",N146="",N146=0),"",IF(IF(TODAY()&lt;G146,EDATE(G146,12*N146),EDATE(G146,12*N146*(INT(DATEDIF(G146,TODAY(),"y")/N146)+1)))&gt;H146,"None before expiry",IF(TODAY()&lt;G146,EDATE(G146,12*N146),EDATE(G146,12*N146*(INT(DATEDIF(G146,TODAY(),"y")/N146)+1)))))</f>
        <v/>
      </c>
      <c r="P146" s="5" t="n"/>
      <c r="Q146" s="9">
        <f>IF(AND(ISNUMBER(J146),J146&gt;0,ISNUMBER(P146)),P146/J146,"")</f>
        <v/>
      </c>
      <c r="R146" s="10">
        <f>IF(H146="","",H146-TODAY())</f>
        <v/>
      </c>
      <c r="S146" s="11">
        <f>IF(R146="","",IF(R146&lt;0,"Expired",IF(R146&lt;=90,"Expiring ≤ 90 days",IF(R146&lt;=180,"Expiring ≤ 180 days","Active"))))</f>
        <v/>
      </c>
      <c r="T146" s="11">
        <f>IF(I146="","",IF(I146&lt;TODAY(),"Over","In lock-in"))</f>
        <v/>
      </c>
      <c r="U146" s="5" t="n"/>
      <c r="V146" s="2" t="n"/>
      <c r="W146" s="12">
        <f>IF(AND(ISNUMBER(R146),ISNUMBER(J146)),IF(R146&gt;0,J146*R146/365,0),0)</f>
        <v/>
      </c>
      <c r="X146" s="12">
        <f>IF(AND(ISNUMBER(R146),ISNUMBER(J146)),IF(R146&gt;0,J146,0),0)</f>
        <v/>
      </c>
    </row>
    <row r="147">
      <c r="A147" s="2" t="n"/>
      <c r="B147" s="2" t="n"/>
      <c r="C147" s="2" t="n"/>
      <c r="D147" s="2" t="n"/>
      <c r="E147" s="3" t="n"/>
      <c r="F147" s="4" t="n"/>
      <c r="G147" s="4" t="n"/>
      <c r="H147" s="4" t="n"/>
      <c r="I147" s="4" t="n"/>
      <c r="J147" s="5" t="n"/>
      <c r="K147" s="6">
        <f>IF(AND(ISNUMBER(E147),E147&gt;0,ISNUMBER(J147)),J147/E147,"")</f>
        <v/>
      </c>
      <c r="L147" s="5" t="n"/>
      <c r="M147" s="7" t="n"/>
      <c r="N147" s="2" t="n"/>
      <c r="O147" s="8">
        <f>IF(OR(G147="",N147="",N147=0),"",IF(IF(TODAY()&lt;G147,EDATE(G147,12*N147),EDATE(G147,12*N147*(INT(DATEDIF(G147,TODAY(),"y")/N147)+1)))&gt;H147,"None before expiry",IF(TODAY()&lt;G147,EDATE(G147,12*N147),EDATE(G147,12*N147*(INT(DATEDIF(G147,TODAY(),"y")/N147)+1)))))</f>
        <v/>
      </c>
      <c r="P147" s="5" t="n"/>
      <c r="Q147" s="9">
        <f>IF(AND(ISNUMBER(J147),J147&gt;0,ISNUMBER(P147)),P147/J147,"")</f>
        <v/>
      </c>
      <c r="R147" s="10">
        <f>IF(H147="","",H147-TODAY())</f>
        <v/>
      </c>
      <c r="S147" s="11">
        <f>IF(R147="","",IF(R147&lt;0,"Expired",IF(R147&lt;=90,"Expiring ≤ 90 days",IF(R147&lt;=180,"Expiring ≤ 180 days","Active"))))</f>
        <v/>
      </c>
      <c r="T147" s="11">
        <f>IF(I147="","",IF(I147&lt;TODAY(),"Over","In lock-in"))</f>
        <v/>
      </c>
      <c r="U147" s="5" t="n"/>
      <c r="V147" s="2" t="n"/>
      <c r="W147" s="12">
        <f>IF(AND(ISNUMBER(R147),ISNUMBER(J147)),IF(R147&gt;0,J147*R147/365,0),0)</f>
        <v/>
      </c>
      <c r="X147" s="12">
        <f>IF(AND(ISNUMBER(R147),ISNUMBER(J147)),IF(R147&gt;0,J147,0),0)</f>
        <v/>
      </c>
    </row>
    <row r="148">
      <c r="A148" s="2" t="n"/>
      <c r="B148" s="2" t="n"/>
      <c r="C148" s="2" t="n"/>
      <c r="D148" s="2" t="n"/>
      <c r="E148" s="3" t="n"/>
      <c r="F148" s="4" t="n"/>
      <c r="G148" s="4" t="n"/>
      <c r="H148" s="4" t="n"/>
      <c r="I148" s="4" t="n"/>
      <c r="J148" s="5" t="n"/>
      <c r="K148" s="6">
        <f>IF(AND(ISNUMBER(E148),E148&gt;0,ISNUMBER(J148)),J148/E148,"")</f>
        <v/>
      </c>
      <c r="L148" s="5" t="n"/>
      <c r="M148" s="7" t="n"/>
      <c r="N148" s="2" t="n"/>
      <c r="O148" s="8">
        <f>IF(OR(G148="",N148="",N148=0),"",IF(IF(TODAY()&lt;G148,EDATE(G148,12*N148),EDATE(G148,12*N148*(INT(DATEDIF(G148,TODAY(),"y")/N148)+1)))&gt;H148,"None before expiry",IF(TODAY()&lt;G148,EDATE(G148,12*N148),EDATE(G148,12*N148*(INT(DATEDIF(G148,TODAY(),"y")/N148)+1)))))</f>
        <v/>
      </c>
      <c r="P148" s="5" t="n"/>
      <c r="Q148" s="9">
        <f>IF(AND(ISNUMBER(J148),J148&gt;0,ISNUMBER(P148)),P148/J148,"")</f>
        <v/>
      </c>
      <c r="R148" s="10">
        <f>IF(H148="","",H148-TODAY())</f>
        <v/>
      </c>
      <c r="S148" s="11">
        <f>IF(R148="","",IF(R148&lt;0,"Expired",IF(R148&lt;=90,"Expiring ≤ 90 days",IF(R148&lt;=180,"Expiring ≤ 180 days","Active"))))</f>
        <v/>
      </c>
      <c r="T148" s="11">
        <f>IF(I148="","",IF(I148&lt;TODAY(),"Over","In lock-in"))</f>
        <v/>
      </c>
      <c r="U148" s="5" t="n"/>
      <c r="V148" s="2" t="n"/>
      <c r="W148" s="12">
        <f>IF(AND(ISNUMBER(R148),ISNUMBER(J148)),IF(R148&gt;0,J148*R148/365,0),0)</f>
        <v/>
      </c>
      <c r="X148" s="12">
        <f>IF(AND(ISNUMBER(R148),ISNUMBER(J148)),IF(R148&gt;0,J148,0),0)</f>
        <v/>
      </c>
    </row>
    <row r="149">
      <c r="A149" s="2" t="n"/>
      <c r="B149" s="2" t="n"/>
      <c r="C149" s="2" t="n"/>
      <c r="D149" s="2" t="n"/>
      <c r="E149" s="3" t="n"/>
      <c r="F149" s="4" t="n"/>
      <c r="G149" s="4" t="n"/>
      <c r="H149" s="4" t="n"/>
      <c r="I149" s="4" t="n"/>
      <c r="J149" s="5" t="n"/>
      <c r="K149" s="6">
        <f>IF(AND(ISNUMBER(E149),E149&gt;0,ISNUMBER(J149)),J149/E149,"")</f>
        <v/>
      </c>
      <c r="L149" s="5" t="n"/>
      <c r="M149" s="7" t="n"/>
      <c r="N149" s="2" t="n"/>
      <c r="O149" s="8">
        <f>IF(OR(G149="",N149="",N149=0),"",IF(IF(TODAY()&lt;G149,EDATE(G149,12*N149),EDATE(G149,12*N149*(INT(DATEDIF(G149,TODAY(),"y")/N149)+1)))&gt;H149,"None before expiry",IF(TODAY()&lt;G149,EDATE(G149,12*N149),EDATE(G149,12*N149*(INT(DATEDIF(G149,TODAY(),"y")/N149)+1)))))</f>
        <v/>
      </c>
      <c r="P149" s="5" t="n"/>
      <c r="Q149" s="9">
        <f>IF(AND(ISNUMBER(J149),J149&gt;0,ISNUMBER(P149)),P149/J149,"")</f>
        <v/>
      </c>
      <c r="R149" s="10">
        <f>IF(H149="","",H149-TODAY())</f>
        <v/>
      </c>
      <c r="S149" s="11">
        <f>IF(R149="","",IF(R149&lt;0,"Expired",IF(R149&lt;=90,"Expiring ≤ 90 days",IF(R149&lt;=180,"Expiring ≤ 180 days","Active"))))</f>
        <v/>
      </c>
      <c r="T149" s="11">
        <f>IF(I149="","",IF(I149&lt;TODAY(),"Over","In lock-in"))</f>
        <v/>
      </c>
      <c r="U149" s="5" t="n"/>
      <c r="V149" s="2" t="n"/>
      <c r="W149" s="12">
        <f>IF(AND(ISNUMBER(R149),ISNUMBER(J149)),IF(R149&gt;0,J149*R149/365,0),0)</f>
        <v/>
      </c>
      <c r="X149" s="12">
        <f>IF(AND(ISNUMBER(R149),ISNUMBER(J149)),IF(R149&gt;0,J149,0),0)</f>
        <v/>
      </c>
    </row>
    <row r="150">
      <c r="A150" s="2" t="n"/>
      <c r="B150" s="2" t="n"/>
      <c r="C150" s="2" t="n"/>
      <c r="D150" s="2" t="n"/>
      <c r="E150" s="3" t="n"/>
      <c r="F150" s="4" t="n"/>
      <c r="G150" s="4" t="n"/>
      <c r="H150" s="4" t="n"/>
      <c r="I150" s="4" t="n"/>
      <c r="J150" s="5" t="n"/>
      <c r="K150" s="6">
        <f>IF(AND(ISNUMBER(E150),E150&gt;0,ISNUMBER(J150)),J150/E150,"")</f>
        <v/>
      </c>
      <c r="L150" s="5" t="n"/>
      <c r="M150" s="7" t="n"/>
      <c r="N150" s="2" t="n"/>
      <c r="O150" s="8">
        <f>IF(OR(G150="",N150="",N150=0),"",IF(IF(TODAY()&lt;G150,EDATE(G150,12*N150),EDATE(G150,12*N150*(INT(DATEDIF(G150,TODAY(),"y")/N150)+1)))&gt;H150,"None before expiry",IF(TODAY()&lt;G150,EDATE(G150,12*N150),EDATE(G150,12*N150*(INT(DATEDIF(G150,TODAY(),"y")/N150)+1)))))</f>
        <v/>
      </c>
      <c r="P150" s="5" t="n"/>
      <c r="Q150" s="9">
        <f>IF(AND(ISNUMBER(J150),J150&gt;0,ISNUMBER(P150)),P150/J150,"")</f>
        <v/>
      </c>
      <c r="R150" s="10">
        <f>IF(H150="","",H150-TODAY())</f>
        <v/>
      </c>
      <c r="S150" s="11">
        <f>IF(R150="","",IF(R150&lt;0,"Expired",IF(R150&lt;=90,"Expiring ≤ 90 days",IF(R150&lt;=180,"Expiring ≤ 180 days","Active"))))</f>
        <v/>
      </c>
      <c r="T150" s="11">
        <f>IF(I150="","",IF(I150&lt;TODAY(),"Over","In lock-in"))</f>
        <v/>
      </c>
      <c r="U150" s="5" t="n"/>
      <c r="V150" s="2" t="n"/>
      <c r="W150" s="12">
        <f>IF(AND(ISNUMBER(R150),ISNUMBER(J150)),IF(R150&gt;0,J150*R150/365,0),0)</f>
        <v/>
      </c>
      <c r="X150" s="12">
        <f>IF(AND(ISNUMBER(R150),ISNUMBER(J150)),IF(R150&gt;0,J150,0),0)</f>
        <v/>
      </c>
    </row>
    <row r="151">
      <c r="A151" s="2" t="n"/>
      <c r="B151" s="2" t="n"/>
      <c r="C151" s="2" t="n"/>
      <c r="D151" s="2" t="n"/>
      <c r="E151" s="3" t="n"/>
      <c r="F151" s="4" t="n"/>
      <c r="G151" s="4" t="n"/>
      <c r="H151" s="4" t="n"/>
      <c r="I151" s="4" t="n"/>
      <c r="J151" s="5" t="n"/>
      <c r="K151" s="6">
        <f>IF(AND(ISNUMBER(E151),E151&gt;0,ISNUMBER(J151)),J151/E151,"")</f>
        <v/>
      </c>
      <c r="L151" s="5" t="n"/>
      <c r="M151" s="7" t="n"/>
      <c r="N151" s="2" t="n"/>
      <c r="O151" s="8">
        <f>IF(OR(G151="",N151="",N151=0),"",IF(IF(TODAY()&lt;G151,EDATE(G151,12*N151),EDATE(G151,12*N151*(INT(DATEDIF(G151,TODAY(),"y")/N151)+1)))&gt;H151,"None before expiry",IF(TODAY()&lt;G151,EDATE(G151,12*N151),EDATE(G151,12*N151*(INT(DATEDIF(G151,TODAY(),"y")/N151)+1)))))</f>
        <v/>
      </c>
      <c r="P151" s="5" t="n"/>
      <c r="Q151" s="9">
        <f>IF(AND(ISNUMBER(J151),J151&gt;0,ISNUMBER(P151)),P151/J151,"")</f>
        <v/>
      </c>
      <c r="R151" s="10">
        <f>IF(H151="","",H151-TODAY())</f>
        <v/>
      </c>
      <c r="S151" s="11">
        <f>IF(R151="","",IF(R151&lt;0,"Expired",IF(R151&lt;=90,"Expiring ≤ 90 days",IF(R151&lt;=180,"Expiring ≤ 180 days","Active"))))</f>
        <v/>
      </c>
      <c r="T151" s="11">
        <f>IF(I151="","",IF(I151&lt;TODAY(),"Over","In lock-in"))</f>
        <v/>
      </c>
      <c r="U151" s="5" t="n"/>
      <c r="V151" s="2" t="n"/>
      <c r="W151" s="12">
        <f>IF(AND(ISNUMBER(R151),ISNUMBER(J151)),IF(R151&gt;0,J151*R151/365,0),0)</f>
        <v/>
      </c>
      <c r="X151" s="12">
        <f>IF(AND(ISNUMBER(R151),ISNUMBER(J151)),IF(R151&gt;0,J151,0),0)</f>
        <v/>
      </c>
    </row>
    <row r="152">
      <c r="A152" s="2" t="n"/>
      <c r="B152" s="2" t="n"/>
      <c r="C152" s="2" t="n"/>
      <c r="D152" s="2" t="n"/>
      <c r="E152" s="3" t="n"/>
      <c r="F152" s="4" t="n"/>
      <c r="G152" s="4" t="n"/>
      <c r="H152" s="4" t="n"/>
      <c r="I152" s="4" t="n"/>
      <c r="J152" s="5" t="n"/>
      <c r="K152" s="6">
        <f>IF(AND(ISNUMBER(E152),E152&gt;0,ISNUMBER(J152)),J152/E152,"")</f>
        <v/>
      </c>
      <c r="L152" s="5" t="n"/>
      <c r="M152" s="7" t="n"/>
      <c r="N152" s="2" t="n"/>
      <c r="O152" s="8">
        <f>IF(OR(G152="",N152="",N152=0),"",IF(IF(TODAY()&lt;G152,EDATE(G152,12*N152),EDATE(G152,12*N152*(INT(DATEDIF(G152,TODAY(),"y")/N152)+1)))&gt;H152,"None before expiry",IF(TODAY()&lt;G152,EDATE(G152,12*N152),EDATE(G152,12*N152*(INT(DATEDIF(G152,TODAY(),"y")/N152)+1)))))</f>
        <v/>
      </c>
      <c r="P152" s="5" t="n"/>
      <c r="Q152" s="9">
        <f>IF(AND(ISNUMBER(J152),J152&gt;0,ISNUMBER(P152)),P152/J152,"")</f>
        <v/>
      </c>
      <c r="R152" s="10">
        <f>IF(H152="","",H152-TODAY())</f>
        <v/>
      </c>
      <c r="S152" s="11">
        <f>IF(R152="","",IF(R152&lt;0,"Expired",IF(R152&lt;=90,"Expiring ≤ 90 days",IF(R152&lt;=180,"Expiring ≤ 180 days","Active"))))</f>
        <v/>
      </c>
      <c r="T152" s="11">
        <f>IF(I152="","",IF(I152&lt;TODAY(),"Over","In lock-in"))</f>
        <v/>
      </c>
      <c r="U152" s="5" t="n"/>
      <c r="V152" s="2" t="n"/>
      <c r="W152" s="12">
        <f>IF(AND(ISNUMBER(R152),ISNUMBER(J152)),IF(R152&gt;0,J152*R152/365,0),0)</f>
        <v/>
      </c>
      <c r="X152" s="12">
        <f>IF(AND(ISNUMBER(R152),ISNUMBER(J152)),IF(R152&gt;0,J152,0),0)</f>
        <v/>
      </c>
    </row>
    <row r="153">
      <c r="A153" s="2" t="n"/>
      <c r="B153" s="2" t="n"/>
      <c r="C153" s="2" t="n"/>
      <c r="D153" s="2" t="n"/>
      <c r="E153" s="3" t="n"/>
      <c r="F153" s="4" t="n"/>
      <c r="G153" s="4" t="n"/>
      <c r="H153" s="4" t="n"/>
      <c r="I153" s="4" t="n"/>
      <c r="J153" s="5" t="n"/>
      <c r="K153" s="6">
        <f>IF(AND(ISNUMBER(E153),E153&gt;0,ISNUMBER(J153)),J153/E153,"")</f>
        <v/>
      </c>
      <c r="L153" s="5" t="n"/>
      <c r="M153" s="7" t="n"/>
      <c r="N153" s="2" t="n"/>
      <c r="O153" s="8">
        <f>IF(OR(G153="",N153="",N153=0),"",IF(IF(TODAY()&lt;G153,EDATE(G153,12*N153),EDATE(G153,12*N153*(INT(DATEDIF(G153,TODAY(),"y")/N153)+1)))&gt;H153,"None before expiry",IF(TODAY()&lt;G153,EDATE(G153,12*N153),EDATE(G153,12*N153*(INT(DATEDIF(G153,TODAY(),"y")/N153)+1)))))</f>
        <v/>
      </c>
      <c r="P153" s="5" t="n"/>
      <c r="Q153" s="9">
        <f>IF(AND(ISNUMBER(J153),J153&gt;0,ISNUMBER(P153)),P153/J153,"")</f>
        <v/>
      </c>
      <c r="R153" s="10">
        <f>IF(H153="","",H153-TODAY())</f>
        <v/>
      </c>
      <c r="S153" s="11">
        <f>IF(R153="","",IF(R153&lt;0,"Expired",IF(R153&lt;=90,"Expiring ≤ 90 days",IF(R153&lt;=180,"Expiring ≤ 180 days","Active"))))</f>
        <v/>
      </c>
      <c r="T153" s="11">
        <f>IF(I153="","",IF(I153&lt;TODAY(),"Over","In lock-in"))</f>
        <v/>
      </c>
      <c r="U153" s="5" t="n"/>
      <c r="V153" s="2" t="n"/>
      <c r="W153" s="12">
        <f>IF(AND(ISNUMBER(R153),ISNUMBER(J153)),IF(R153&gt;0,J153*R153/365,0),0)</f>
        <v/>
      </c>
      <c r="X153" s="12">
        <f>IF(AND(ISNUMBER(R153),ISNUMBER(J153)),IF(R153&gt;0,J153,0),0)</f>
        <v/>
      </c>
    </row>
    <row r="154">
      <c r="A154" s="2" t="n"/>
      <c r="B154" s="2" t="n"/>
      <c r="C154" s="2" t="n"/>
      <c r="D154" s="2" t="n"/>
      <c r="E154" s="3" t="n"/>
      <c r="F154" s="4" t="n"/>
      <c r="G154" s="4" t="n"/>
      <c r="H154" s="4" t="n"/>
      <c r="I154" s="4" t="n"/>
      <c r="J154" s="5" t="n"/>
      <c r="K154" s="6">
        <f>IF(AND(ISNUMBER(E154),E154&gt;0,ISNUMBER(J154)),J154/E154,"")</f>
        <v/>
      </c>
      <c r="L154" s="5" t="n"/>
      <c r="M154" s="7" t="n"/>
      <c r="N154" s="2" t="n"/>
      <c r="O154" s="8">
        <f>IF(OR(G154="",N154="",N154=0),"",IF(IF(TODAY()&lt;G154,EDATE(G154,12*N154),EDATE(G154,12*N154*(INT(DATEDIF(G154,TODAY(),"y")/N154)+1)))&gt;H154,"None before expiry",IF(TODAY()&lt;G154,EDATE(G154,12*N154),EDATE(G154,12*N154*(INT(DATEDIF(G154,TODAY(),"y")/N154)+1)))))</f>
        <v/>
      </c>
      <c r="P154" s="5" t="n"/>
      <c r="Q154" s="9">
        <f>IF(AND(ISNUMBER(J154),J154&gt;0,ISNUMBER(P154)),P154/J154,"")</f>
        <v/>
      </c>
      <c r="R154" s="10">
        <f>IF(H154="","",H154-TODAY())</f>
        <v/>
      </c>
      <c r="S154" s="11">
        <f>IF(R154="","",IF(R154&lt;0,"Expired",IF(R154&lt;=90,"Expiring ≤ 90 days",IF(R154&lt;=180,"Expiring ≤ 180 days","Active"))))</f>
        <v/>
      </c>
      <c r="T154" s="11">
        <f>IF(I154="","",IF(I154&lt;TODAY(),"Over","In lock-in"))</f>
        <v/>
      </c>
      <c r="U154" s="5" t="n"/>
      <c r="V154" s="2" t="n"/>
      <c r="W154" s="12">
        <f>IF(AND(ISNUMBER(R154),ISNUMBER(J154)),IF(R154&gt;0,J154*R154/365,0),0)</f>
        <v/>
      </c>
      <c r="X154" s="12">
        <f>IF(AND(ISNUMBER(R154),ISNUMBER(J154)),IF(R154&gt;0,J154,0),0)</f>
        <v/>
      </c>
    </row>
    <row r="155">
      <c r="A155" s="2" t="n"/>
      <c r="B155" s="2" t="n"/>
      <c r="C155" s="2" t="n"/>
      <c r="D155" s="2" t="n"/>
      <c r="E155" s="3" t="n"/>
      <c r="F155" s="4" t="n"/>
      <c r="G155" s="4" t="n"/>
      <c r="H155" s="4" t="n"/>
      <c r="I155" s="4" t="n"/>
      <c r="J155" s="5" t="n"/>
      <c r="K155" s="6">
        <f>IF(AND(ISNUMBER(E155),E155&gt;0,ISNUMBER(J155)),J155/E155,"")</f>
        <v/>
      </c>
      <c r="L155" s="5" t="n"/>
      <c r="M155" s="7" t="n"/>
      <c r="N155" s="2" t="n"/>
      <c r="O155" s="8">
        <f>IF(OR(G155="",N155="",N155=0),"",IF(IF(TODAY()&lt;G155,EDATE(G155,12*N155),EDATE(G155,12*N155*(INT(DATEDIF(G155,TODAY(),"y")/N155)+1)))&gt;H155,"None before expiry",IF(TODAY()&lt;G155,EDATE(G155,12*N155),EDATE(G155,12*N155*(INT(DATEDIF(G155,TODAY(),"y")/N155)+1)))))</f>
        <v/>
      </c>
      <c r="P155" s="5" t="n"/>
      <c r="Q155" s="9">
        <f>IF(AND(ISNUMBER(J155),J155&gt;0,ISNUMBER(P155)),P155/J155,"")</f>
        <v/>
      </c>
      <c r="R155" s="10">
        <f>IF(H155="","",H155-TODAY())</f>
        <v/>
      </c>
      <c r="S155" s="11">
        <f>IF(R155="","",IF(R155&lt;0,"Expired",IF(R155&lt;=90,"Expiring ≤ 90 days",IF(R155&lt;=180,"Expiring ≤ 180 days","Active"))))</f>
        <v/>
      </c>
      <c r="T155" s="11">
        <f>IF(I155="","",IF(I155&lt;TODAY(),"Over","In lock-in"))</f>
        <v/>
      </c>
      <c r="U155" s="5" t="n"/>
      <c r="V155" s="2" t="n"/>
      <c r="W155" s="12">
        <f>IF(AND(ISNUMBER(R155),ISNUMBER(J155)),IF(R155&gt;0,J155*R155/365,0),0)</f>
        <v/>
      </c>
      <c r="X155" s="12">
        <f>IF(AND(ISNUMBER(R155),ISNUMBER(J155)),IF(R155&gt;0,J155,0),0)</f>
        <v/>
      </c>
    </row>
    <row r="156">
      <c r="A156" s="2" t="n"/>
      <c r="B156" s="2" t="n"/>
      <c r="C156" s="2" t="n"/>
      <c r="D156" s="2" t="n"/>
      <c r="E156" s="3" t="n"/>
      <c r="F156" s="4" t="n"/>
      <c r="G156" s="4" t="n"/>
      <c r="H156" s="4" t="n"/>
      <c r="I156" s="4" t="n"/>
      <c r="J156" s="5" t="n"/>
      <c r="K156" s="6">
        <f>IF(AND(ISNUMBER(E156),E156&gt;0,ISNUMBER(J156)),J156/E156,"")</f>
        <v/>
      </c>
      <c r="L156" s="5" t="n"/>
      <c r="M156" s="7" t="n"/>
      <c r="N156" s="2" t="n"/>
      <c r="O156" s="8">
        <f>IF(OR(G156="",N156="",N156=0),"",IF(IF(TODAY()&lt;G156,EDATE(G156,12*N156),EDATE(G156,12*N156*(INT(DATEDIF(G156,TODAY(),"y")/N156)+1)))&gt;H156,"None before expiry",IF(TODAY()&lt;G156,EDATE(G156,12*N156),EDATE(G156,12*N156*(INT(DATEDIF(G156,TODAY(),"y")/N156)+1)))))</f>
        <v/>
      </c>
      <c r="P156" s="5" t="n"/>
      <c r="Q156" s="9">
        <f>IF(AND(ISNUMBER(J156),J156&gt;0,ISNUMBER(P156)),P156/J156,"")</f>
        <v/>
      </c>
      <c r="R156" s="10">
        <f>IF(H156="","",H156-TODAY())</f>
        <v/>
      </c>
      <c r="S156" s="11">
        <f>IF(R156="","",IF(R156&lt;0,"Expired",IF(R156&lt;=90,"Expiring ≤ 90 days",IF(R156&lt;=180,"Expiring ≤ 180 days","Active"))))</f>
        <v/>
      </c>
      <c r="T156" s="11">
        <f>IF(I156="","",IF(I156&lt;TODAY(),"Over","In lock-in"))</f>
        <v/>
      </c>
      <c r="U156" s="5" t="n"/>
      <c r="V156" s="2" t="n"/>
      <c r="W156" s="12">
        <f>IF(AND(ISNUMBER(R156),ISNUMBER(J156)),IF(R156&gt;0,J156*R156/365,0),0)</f>
        <v/>
      </c>
      <c r="X156" s="12">
        <f>IF(AND(ISNUMBER(R156),ISNUMBER(J156)),IF(R156&gt;0,J156,0),0)</f>
        <v/>
      </c>
    </row>
    <row r="157">
      <c r="A157" s="2" t="n"/>
      <c r="B157" s="2" t="n"/>
      <c r="C157" s="2" t="n"/>
      <c r="D157" s="2" t="n"/>
      <c r="E157" s="3" t="n"/>
      <c r="F157" s="4" t="n"/>
      <c r="G157" s="4" t="n"/>
      <c r="H157" s="4" t="n"/>
      <c r="I157" s="4" t="n"/>
      <c r="J157" s="5" t="n"/>
      <c r="K157" s="6">
        <f>IF(AND(ISNUMBER(E157),E157&gt;0,ISNUMBER(J157)),J157/E157,"")</f>
        <v/>
      </c>
      <c r="L157" s="5" t="n"/>
      <c r="M157" s="7" t="n"/>
      <c r="N157" s="2" t="n"/>
      <c r="O157" s="8">
        <f>IF(OR(G157="",N157="",N157=0),"",IF(IF(TODAY()&lt;G157,EDATE(G157,12*N157),EDATE(G157,12*N157*(INT(DATEDIF(G157,TODAY(),"y")/N157)+1)))&gt;H157,"None before expiry",IF(TODAY()&lt;G157,EDATE(G157,12*N157),EDATE(G157,12*N157*(INT(DATEDIF(G157,TODAY(),"y")/N157)+1)))))</f>
        <v/>
      </c>
      <c r="P157" s="5" t="n"/>
      <c r="Q157" s="9">
        <f>IF(AND(ISNUMBER(J157),J157&gt;0,ISNUMBER(P157)),P157/J157,"")</f>
        <v/>
      </c>
      <c r="R157" s="10">
        <f>IF(H157="","",H157-TODAY())</f>
        <v/>
      </c>
      <c r="S157" s="11">
        <f>IF(R157="","",IF(R157&lt;0,"Expired",IF(R157&lt;=90,"Expiring ≤ 90 days",IF(R157&lt;=180,"Expiring ≤ 180 days","Active"))))</f>
        <v/>
      </c>
      <c r="T157" s="11">
        <f>IF(I157="","",IF(I157&lt;TODAY(),"Over","In lock-in"))</f>
        <v/>
      </c>
      <c r="U157" s="5" t="n"/>
      <c r="V157" s="2" t="n"/>
      <c r="W157" s="12">
        <f>IF(AND(ISNUMBER(R157),ISNUMBER(J157)),IF(R157&gt;0,J157*R157/365,0),0)</f>
        <v/>
      </c>
      <c r="X157" s="12">
        <f>IF(AND(ISNUMBER(R157),ISNUMBER(J157)),IF(R157&gt;0,J157,0),0)</f>
        <v/>
      </c>
    </row>
    <row r="158">
      <c r="A158" s="2" t="n"/>
      <c r="B158" s="2" t="n"/>
      <c r="C158" s="2" t="n"/>
      <c r="D158" s="2" t="n"/>
      <c r="E158" s="3" t="n"/>
      <c r="F158" s="4" t="n"/>
      <c r="G158" s="4" t="n"/>
      <c r="H158" s="4" t="n"/>
      <c r="I158" s="4" t="n"/>
      <c r="J158" s="5" t="n"/>
      <c r="K158" s="6">
        <f>IF(AND(ISNUMBER(E158),E158&gt;0,ISNUMBER(J158)),J158/E158,"")</f>
        <v/>
      </c>
      <c r="L158" s="5" t="n"/>
      <c r="M158" s="7" t="n"/>
      <c r="N158" s="2" t="n"/>
      <c r="O158" s="8">
        <f>IF(OR(G158="",N158="",N158=0),"",IF(IF(TODAY()&lt;G158,EDATE(G158,12*N158),EDATE(G158,12*N158*(INT(DATEDIF(G158,TODAY(),"y")/N158)+1)))&gt;H158,"None before expiry",IF(TODAY()&lt;G158,EDATE(G158,12*N158),EDATE(G158,12*N158*(INT(DATEDIF(G158,TODAY(),"y")/N158)+1)))))</f>
        <v/>
      </c>
      <c r="P158" s="5" t="n"/>
      <c r="Q158" s="9">
        <f>IF(AND(ISNUMBER(J158),J158&gt;0,ISNUMBER(P158)),P158/J158,"")</f>
        <v/>
      </c>
      <c r="R158" s="10">
        <f>IF(H158="","",H158-TODAY())</f>
        <v/>
      </c>
      <c r="S158" s="11">
        <f>IF(R158="","",IF(R158&lt;0,"Expired",IF(R158&lt;=90,"Expiring ≤ 90 days",IF(R158&lt;=180,"Expiring ≤ 180 days","Active"))))</f>
        <v/>
      </c>
      <c r="T158" s="11">
        <f>IF(I158="","",IF(I158&lt;TODAY(),"Over","In lock-in"))</f>
        <v/>
      </c>
      <c r="U158" s="5" t="n"/>
      <c r="V158" s="2" t="n"/>
      <c r="W158" s="12">
        <f>IF(AND(ISNUMBER(R158),ISNUMBER(J158)),IF(R158&gt;0,J158*R158/365,0),0)</f>
        <v/>
      </c>
      <c r="X158" s="12">
        <f>IF(AND(ISNUMBER(R158),ISNUMBER(J158)),IF(R158&gt;0,J158,0),0)</f>
        <v/>
      </c>
    </row>
    <row r="159">
      <c r="A159" s="2" t="n"/>
      <c r="B159" s="2" t="n"/>
      <c r="C159" s="2" t="n"/>
      <c r="D159" s="2" t="n"/>
      <c r="E159" s="3" t="n"/>
      <c r="F159" s="4" t="n"/>
      <c r="G159" s="4" t="n"/>
      <c r="H159" s="4" t="n"/>
      <c r="I159" s="4" t="n"/>
      <c r="J159" s="5" t="n"/>
      <c r="K159" s="6">
        <f>IF(AND(ISNUMBER(E159),E159&gt;0,ISNUMBER(J159)),J159/E159,"")</f>
        <v/>
      </c>
      <c r="L159" s="5" t="n"/>
      <c r="M159" s="7" t="n"/>
      <c r="N159" s="2" t="n"/>
      <c r="O159" s="8">
        <f>IF(OR(G159="",N159="",N159=0),"",IF(IF(TODAY()&lt;G159,EDATE(G159,12*N159),EDATE(G159,12*N159*(INT(DATEDIF(G159,TODAY(),"y")/N159)+1)))&gt;H159,"None before expiry",IF(TODAY()&lt;G159,EDATE(G159,12*N159),EDATE(G159,12*N159*(INT(DATEDIF(G159,TODAY(),"y")/N159)+1)))))</f>
        <v/>
      </c>
      <c r="P159" s="5" t="n"/>
      <c r="Q159" s="9">
        <f>IF(AND(ISNUMBER(J159),J159&gt;0,ISNUMBER(P159)),P159/J159,"")</f>
        <v/>
      </c>
      <c r="R159" s="10">
        <f>IF(H159="","",H159-TODAY())</f>
        <v/>
      </c>
      <c r="S159" s="11">
        <f>IF(R159="","",IF(R159&lt;0,"Expired",IF(R159&lt;=90,"Expiring ≤ 90 days",IF(R159&lt;=180,"Expiring ≤ 180 days","Active"))))</f>
        <v/>
      </c>
      <c r="T159" s="11">
        <f>IF(I159="","",IF(I159&lt;TODAY(),"Over","In lock-in"))</f>
        <v/>
      </c>
      <c r="U159" s="5" t="n"/>
      <c r="V159" s="2" t="n"/>
      <c r="W159" s="12">
        <f>IF(AND(ISNUMBER(R159),ISNUMBER(J159)),IF(R159&gt;0,J159*R159/365,0),0)</f>
        <v/>
      </c>
      <c r="X159" s="12">
        <f>IF(AND(ISNUMBER(R159),ISNUMBER(J159)),IF(R159&gt;0,J159,0),0)</f>
        <v/>
      </c>
    </row>
    <row r="160">
      <c r="A160" s="2" t="n"/>
      <c r="B160" s="2" t="n"/>
      <c r="C160" s="2" t="n"/>
      <c r="D160" s="2" t="n"/>
      <c r="E160" s="3" t="n"/>
      <c r="F160" s="4" t="n"/>
      <c r="G160" s="4" t="n"/>
      <c r="H160" s="4" t="n"/>
      <c r="I160" s="4" t="n"/>
      <c r="J160" s="5" t="n"/>
      <c r="K160" s="6">
        <f>IF(AND(ISNUMBER(E160),E160&gt;0,ISNUMBER(J160)),J160/E160,"")</f>
        <v/>
      </c>
      <c r="L160" s="5" t="n"/>
      <c r="M160" s="7" t="n"/>
      <c r="N160" s="2" t="n"/>
      <c r="O160" s="8">
        <f>IF(OR(G160="",N160="",N160=0),"",IF(IF(TODAY()&lt;G160,EDATE(G160,12*N160),EDATE(G160,12*N160*(INT(DATEDIF(G160,TODAY(),"y")/N160)+1)))&gt;H160,"None before expiry",IF(TODAY()&lt;G160,EDATE(G160,12*N160),EDATE(G160,12*N160*(INT(DATEDIF(G160,TODAY(),"y")/N160)+1)))))</f>
        <v/>
      </c>
      <c r="P160" s="5" t="n"/>
      <c r="Q160" s="9">
        <f>IF(AND(ISNUMBER(J160),J160&gt;0,ISNUMBER(P160)),P160/J160,"")</f>
        <v/>
      </c>
      <c r="R160" s="10">
        <f>IF(H160="","",H160-TODAY())</f>
        <v/>
      </c>
      <c r="S160" s="11">
        <f>IF(R160="","",IF(R160&lt;0,"Expired",IF(R160&lt;=90,"Expiring ≤ 90 days",IF(R160&lt;=180,"Expiring ≤ 180 days","Active"))))</f>
        <v/>
      </c>
      <c r="T160" s="11">
        <f>IF(I160="","",IF(I160&lt;TODAY(),"Over","In lock-in"))</f>
        <v/>
      </c>
      <c r="U160" s="5" t="n"/>
      <c r="V160" s="2" t="n"/>
      <c r="W160" s="12">
        <f>IF(AND(ISNUMBER(R160),ISNUMBER(J160)),IF(R160&gt;0,J160*R160/365,0),0)</f>
        <v/>
      </c>
      <c r="X160" s="12">
        <f>IF(AND(ISNUMBER(R160),ISNUMBER(J160)),IF(R160&gt;0,J160,0),0)</f>
        <v/>
      </c>
    </row>
    <row r="161">
      <c r="A161" s="2" t="n"/>
      <c r="B161" s="2" t="n"/>
      <c r="C161" s="2" t="n"/>
      <c r="D161" s="2" t="n"/>
      <c r="E161" s="3" t="n"/>
      <c r="F161" s="4" t="n"/>
      <c r="G161" s="4" t="n"/>
      <c r="H161" s="4" t="n"/>
      <c r="I161" s="4" t="n"/>
      <c r="J161" s="5" t="n"/>
      <c r="K161" s="6">
        <f>IF(AND(ISNUMBER(E161),E161&gt;0,ISNUMBER(J161)),J161/E161,"")</f>
        <v/>
      </c>
      <c r="L161" s="5" t="n"/>
      <c r="M161" s="7" t="n"/>
      <c r="N161" s="2" t="n"/>
      <c r="O161" s="8">
        <f>IF(OR(G161="",N161="",N161=0),"",IF(IF(TODAY()&lt;G161,EDATE(G161,12*N161),EDATE(G161,12*N161*(INT(DATEDIF(G161,TODAY(),"y")/N161)+1)))&gt;H161,"None before expiry",IF(TODAY()&lt;G161,EDATE(G161,12*N161),EDATE(G161,12*N161*(INT(DATEDIF(G161,TODAY(),"y")/N161)+1)))))</f>
        <v/>
      </c>
      <c r="P161" s="5" t="n"/>
      <c r="Q161" s="9">
        <f>IF(AND(ISNUMBER(J161),J161&gt;0,ISNUMBER(P161)),P161/J161,"")</f>
        <v/>
      </c>
      <c r="R161" s="10">
        <f>IF(H161="","",H161-TODAY())</f>
        <v/>
      </c>
      <c r="S161" s="11">
        <f>IF(R161="","",IF(R161&lt;0,"Expired",IF(R161&lt;=90,"Expiring ≤ 90 days",IF(R161&lt;=180,"Expiring ≤ 180 days","Active"))))</f>
        <v/>
      </c>
      <c r="T161" s="11">
        <f>IF(I161="","",IF(I161&lt;TODAY(),"Over","In lock-in"))</f>
        <v/>
      </c>
      <c r="U161" s="5" t="n"/>
      <c r="V161" s="2" t="n"/>
      <c r="W161" s="12">
        <f>IF(AND(ISNUMBER(R161),ISNUMBER(J161)),IF(R161&gt;0,J161*R161/365,0),0)</f>
        <v/>
      </c>
      <c r="X161" s="12">
        <f>IF(AND(ISNUMBER(R161),ISNUMBER(J161)),IF(R161&gt;0,J161,0),0)</f>
        <v/>
      </c>
    </row>
    <row r="162">
      <c r="A162" s="2" t="n"/>
      <c r="B162" s="2" t="n"/>
      <c r="C162" s="2" t="n"/>
      <c r="D162" s="2" t="n"/>
      <c r="E162" s="3" t="n"/>
      <c r="F162" s="4" t="n"/>
      <c r="G162" s="4" t="n"/>
      <c r="H162" s="4" t="n"/>
      <c r="I162" s="4" t="n"/>
      <c r="J162" s="5" t="n"/>
      <c r="K162" s="6">
        <f>IF(AND(ISNUMBER(E162),E162&gt;0,ISNUMBER(J162)),J162/E162,"")</f>
        <v/>
      </c>
      <c r="L162" s="5" t="n"/>
      <c r="M162" s="7" t="n"/>
      <c r="N162" s="2" t="n"/>
      <c r="O162" s="8">
        <f>IF(OR(G162="",N162="",N162=0),"",IF(IF(TODAY()&lt;G162,EDATE(G162,12*N162),EDATE(G162,12*N162*(INT(DATEDIF(G162,TODAY(),"y")/N162)+1)))&gt;H162,"None before expiry",IF(TODAY()&lt;G162,EDATE(G162,12*N162),EDATE(G162,12*N162*(INT(DATEDIF(G162,TODAY(),"y")/N162)+1)))))</f>
        <v/>
      </c>
      <c r="P162" s="5" t="n"/>
      <c r="Q162" s="9">
        <f>IF(AND(ISNUMBER(J162),J162&gt;0,ISNUMBER(P162)),P162/J162,"")</f>
        <v/>
      </c>
      <c r="R162" s="10">
        <f>IF(H162="","",H162-TODAY())</f>
        <v/>
      </c>
      <c r="S162" s="11">
        <f>IF(R162="","",IF(R162&lt;0,"Expired",IF(R162&lt;=90,"Expiring ≤ 90 days",IF(R162&lt;=180,"Expiring ≤ 180 days","Active"))))</f>
        <v/>
      </c>
      <c r="T162" s="11">
        <f>IF(I162="","",IF(I162&lt;TODAY(),"Over","In lock-in"))</f>
        <v/>
      </c>
      <c r="U162" s="5" t="n"/>
      <c r="V162" s="2" t="n"/>
      <c r="W162" s="12">
        <f>IF(AND(ISNUMBER(R162),ISNUMBER(J162)),IF(R162&gt;0,J162*R162/365,0),0)</f>
        <v/>
      </c>
      <c r="X162" s="12">
        <f>IF(AND(ISNUMBER(R162),ISNUMBER(J162)),IF(R162&gt;0,J162,0),0)</f>
        <v/>
      </c>
    </row>
    <row r="163">
      <c r="A163" s="2" t="n"/>
      <c r="B163" s="2" t="n"/>
      <c r="C163" s="2" t="n"/>
      <c r="D163" s="2" t="n"/>
      <c r="E163" s="3" t="n"/>
      <c r="F163" s="4" t="n"/>
      <c r="G163" s="4" t="n"/>
      <c r="H163" s="4" t="n"/>
      <c r="I163" s="4" t="n"/>
      <c r="J163" s="5" t="n"/>
      <c r="K163" s="6">
        <f>IF(AND(ISNUMBER(E163),E163&gt;0,ISNUMBER(J163)),J163/E163,"")</f>
        <v/>
      </c>
      <c r="L163" s="5" t="n"/>
      <c r="M163" s="7" t="n"/>
      <c r="N163" s="2" t="n"/>
      <c r="O163" s="8">
        <f>IF(OR(G163="",N163="",N163=0),"",IF(IF(TODAY()&lt;G163,EDATE(G163,12*N163),EDATE(G163,12*N163*(INT(DATEDIF(G163,TODAY(),"y")/N163)+1)))&gt;H163,"None before expiry",IF(TODAY()&lt;G163,EDATE(G163,12*N163),EDATE(G163,12*N163*(INT(DATEDIF(G163,TODAY(),"y")/N163)+1)))))</f>
        <v/>
      </c>
      <c r="P163" s="5" t="n"/>
      <c r="Q163" s="9">
        <f>IF(AND(ISNUMBER(J163),J163&gt;0,ISNUMBER(P163)),P163/J163,"")</f>
        <v/>
      </c>
      <c r="R163" s="10">
        <f>IF(H163="","",H163-TODAY())</f>
        <v/>
      </c>
      <c r="S163" s="11">
        <f>IF(R163="","",IF(R163&lt;0,"Expired",IF(R163&lt;=90,"Expiring ≤ 90 days",IF(R163&lt;=180,"Expiring ≤ 180 days","Active"))))</f>
        <v/>
      </c>
      <c r="T163" s="11">
        <f>IF(I163="","",IF(I163&lt;TODAY(),"Over","In lock-in"))</f>
        <v/>
      </c>
      <c r="U163" s="5" t="n"/>
      <c r="V163" s="2" t="n"/>
      <c r="W163" s="12">
        <f>IF(AND(ISNUMBER(R163),ISNUMBER(J163)),IF(R163&gt;0,J163*R163/365,0),0)</f>
        <v/>
      </c>
      <c r="X163" s="12">
        <f>IF(AND(ISNUMBER(R163),ISNUMBER(J163)),IF(R163&gt;0,J163,0),0)</f>
        <v/>
      </c>
    </row>
    <row r="164">
      <c r="A164" s="2" t="n"/>
      <c r="B164" s="2" t="n"/>
      <c r="C164" s="2" t="n"/>
      <c r="D164" s="2" t="n"/>
      <c r="E164" s="3" t="n"/>
      <c r="F164" s="4" t="n"/>
      <c r="G164" s="4" t="n"/>
      <c r="H164" s="4" t="n"/>
      <c r="I164" s="4" t="n"/>
      <c r="J164" s="5" t="n"/>
      <c r="K164" s="6">
        <f>IF(AND(ISNUMBER(E164),E164&gt;0,ISNUMBER(J164)),J164/E164,"")</f>
        <v/>
      </c>
      <c r="L164" s="5" t="n"/>
      <c r="M164" s="7" t="n"/>
      <c r="N164" s="2" t="n"/>
      <c r="O164" s="8">
        <f>IF(OR(G164="",N164="",N164=0),"",IF(IF(TODAY()&lt;G164,EDATE(G164,12*N164),EDATE(G164,12*N164*(INT(DATEDIF(G164,TODAY(),"y")/N164)+1)))&gt;H164,"None before expiry",IF(TODAY()&lt;G164,EDATE(G164,12*N164),EDATE(G164,12*N164*(INT(DATEDIF(G164,TODAY(),"y")/N164)+1)))))</f>
        <v/>
      </c>
      <c r="P164" s="5" t="n"/>
      <c r="Q164" s="9">
        <f>IF(AND(ISNUMBER(J164),J164&gt;0,ISNUMBER(P164)),P164/J164,"")</f>
        <v/>
      </c>
      <c r="R164" s="10">
        <f>IF(H164="","",H164-TODAY())</f>
        <v/>
      </c>
      <c r="S164" s="11">
        <f>IF(R164="","",IF(R164&lt;0,"Expired",IF(R164&lt;=90,"Expiring ≤ 90 days",IF(R164&lt;=180,"Expiring ≤ 180 days","Active"))))</f>
        <v/>
      </c>
      <c r="T164" s="11">
        <f>IF(I164="","",IF(I164&lt;TODAY(),"Over","In lock-in"))</f>
        <v/>
      </c>
      <c r="U164" s="5" t="n"/>
      <c r="V164" s="2" t="n"/>
      <c r="W164" s="12">
        <f>IF(AND(ISNUMBER(R164),ISNUMBER(J164)),IF(R164&gt;0,J164*R164/365,0),0)</f>
        <v/>
      </c>
      <c r="X164" s="12">
        <f>IF(AND(ISNUMBER(R164),ISNUMBER(J164)),IF(R164&gt;0,J164,0),0)</f>
        <v/>
      </c>
    </row>
    <row r="165">
      <c r="A165" s="2" t="n"/>
      <c r="B165" s="2" t="n"/>
      <c r="C165" s="2" t="n"/>
      <c r="D165" s="2" t="n"/>
      <c r="E165" s="3" t="n"/>
      <c r="F165" s="4" t="n"/>
      <c r="G165" s="4" t="n"/>
      <c r="H165" s="4" t="n"/>
      <c r="I165" s="4" t="n"/>
      <c r="J165" s="5" t="n"/>
      <c r="K165" s="6">
        <f>IF(AND(ISNUMBER(E165),E165&gt;0,ISNUMBER(J165)),J165/E165,"")</f>
        <v/>
      </c>
      <c r="L165" s="5" t="n"/>
      <c r="M165" s="7" t="n"/>
      <c r="N165" s="2" t="n"/>
      <c r="O165" s="8">
        <f>IF(OR(G165="",N165="",N165=0),"",IF(IF(TODAY()&lt;G165,EDATE(G165,12*N165),EDATE(G165,12*N165*(INT(DATEDIF(G165,TODAY(),"y")/N165)+1)))&gt;H165,"None before expiry",IF(TODAY()&lt;G165,EDATE(G165,12*N165),EDATE(G165,12*N165*(INT(DATEDIF(G165,TODAY(),"y")/N165)+1)))))</f>
        <v/>
      </c>
      <c r="P165" s="5" t="n"/>
      <c r="Q165" s="9">
        <f>IF(AND(ISNUMBER(J165),J165&gt;0,ISNUMBER(P165)),P165/J165,"")</f>
        <v/>
      </c>
      <c r="R165" s="10">
        <f>IF(H165="","",H165-TODAY())</f>
        <v/>
      </c>
      <c r="S165" s="11">
        <f>IF(R165="","",IF(R165&lt;0,"Expired",IF(R165&lt;=90,"Expiring ≤ 90 days",IF(R165&lt;=180,"Expiring ≤ 180 days","Active"))))</f>
        <v/>
      </c>
      <c r="T165" s="11">
        <f>IF(I165="","",IF(I165&lt;TODAY(),"Over","In lock-in"))</f>
        <v/>
      </c>
      <c r="U165" s="5" t="n"/>
      <c r="V165" s="2" t="n"/>
      <c r="W165" s="12">
        <f>IF(AND(ISNUMBER(R165),ISNUMBER(J165)),IF(R165&gt;0,J165*R165/365,0),0)</f>
        <v/>
      </c>
      <c r="X165" s="12">
        <f>IF(AND(ISNUMBER(R165),ISNUMBER(J165)),IF(R165&gt;0,J165,0),0)</f>
        <v/>
      </c>
    </row>
    <row r="166">
      <c r="A166" s="2" t="n"/>
      <c r="B166" s="2" t="n"/>
      <c r="C166" s="2" t="n"/>
      <c r="D166" s="2" t="n"/>
      <c r="E166" s="3" t="n"/>
      <c r="F166" s="4" t="n"/>
      <c r="G166" s="4" t="n"/>
      <c r="H166" s="4" t="n"/>
      <c r="I166" s="4" t="n"/>
      <c r="J166" s="5" t="n"/>
      <c r="K166" s="6">
        <f>IF(AND(ISNUMBER(E166),E166&gt;0,ISNUMBER(J166)),J166/E166,"")</f>
        <v/>
      </c>
      <c r="L166" s="5" t="n"/>
      <c r="M166" s="7" t="n"/>
      <c r="N166" s="2" t="n"/>
      <c r="O166" s="8">
        <f>IF(OR(G166="",N166="",N166=0),"",IF(IF(TODAY()&lt;G166,EDATE(G166,12*N166),EDATE(G166,12*N166*(INT(DATEDIF(G166,TODAY(),"y")/N166)+1)))&gt;H166,"None before expiry",IF(TODAY()&lt;G166,EDATE(G166,12*N166),EDATE(G166,12*N166*(INT(DATEDIF(G166,TODAY(),"y")/N166)+1)))))</f>
        <v/>
      </c>
      <c r="P166" s="5" t="n"/>
      <c r="Q166" s="9">
        <f>IF(AND(ISNUMBER(J166),J166&gt;0,ISNUMBER(P166)),P166/J166,"")</f>
        <v/>
      </c>
      <c r="R166" s="10">
        <f>IF(H166="","",H166-TODAY())</f>
        <v/>
      </c>
      <c r="S166" s="11">
        <f>IF(R166="","",IF(R166&lt;0,"Expired",IF(R166&lt;=90,"Expiring ≤ 90 days",IF(R166&lt;=180,"Expiring ≤ 180 days","Active"))))</f>
        <v/>
      </c>
      <c r="T166" s="11">
        <f>IF(I166="","",IF(I166&lt;TODAY(),"Over","In lock-in"))</f>
        <v/>
      </c>
      <c r="U166" s="5" t="n"/>
      <c r="V166" s="2" t="n"/>
      <c r="W166" s="12">
        <f>IF(AND(ISNUMBER(R166),ISNUMBER(J166)),IF(R166&gt;0,J166*R166/365,0),0)</f>
        <v/>
      </c>
      <c r="X166" s="12">
        <f>IF(AND(ISNUMBER(R166),ISNUMBER(J166)),IF(R166&gt;0,J166,0),0)</f>
        <v/>
      </c>
    </row>
    <row r="167">
      <c r="A167" s="2" t="n"/>
      <c r="B167" s="2" t="n"/>
      <c r="C167" s="2" t="n"/>
      <c r="D167" s="2" t="n"/>
      <c r="E167" s="3" t="n"/>
      <c r="F167" s="4" t="n"/>
      <c r="G167" s="4" t="n"/>
      <c r="H167" s="4" t="n"/>
      <c r="I167" s="4" t="n"/>
      <c r="J167" s="5" t="n"/>
      <c r="K167" s="6">
        <f>IF(AND(ISNUMBER(E167),E167&gt;0,ISNUMBER(J167)),J167/E167,"")</f>
        <v/>
      </c>
      <c r="L167" s="5" t="n"/>
      <c r="M167" s="7" t="n"/>
      <c r="N167" s="2" t="n"/>
      <c r="O167" s="8">
        <f>IF(OR(G167="",N167="",N167=0),"",IF(IF(TODAY()&lt;G167,EDATE(G167,12*N167),EDATE(G167,12*N167*(INT(DATEDIF(G167,TODAY(),"y")/N167)+1)))&gt;H167,"None before expiry",IF(TODAY()&lt;G167,EDATE(G167,12*N167),EDATE(G167,12*N167*(INT(DATEDIF(G167,TODAY(),"y")/N167)+1)))))</f>
        <v/>
      </c>
      <c r="P167" s="5" t="n"/>
      <c r="Q167" s="9">
        <f>IF(AND(ISNUMBER(J167),J167&gt;0,ISNUMBER(P167)),P167/J167,"")</f>
        <v/>
      </c>
      <c r="R167" s="10">
        <f>IF(H167="","",H167-TODAY())</f>
        <v/>
      </c>
      <c r="S167" s="11">
        <f>IF(R167="","",IF(R167&lt;0,"Expired",IF(R167&lt;=90,"Expiring ≤ 90 days",IF(R167&lt;=180,"Expiring ≤ 180 days","Active"))))</f>
        <v/>
      </c>
      <c r="T167" s="11">
        <f>IF(I167="","",IF(I167&lt;TODAY(),"Over","In lock-in"))</f>
        <v/>
      </c>
      <c r="U167" s="5" t="n"/>
      <c r="V167" s="2" t="n"/>
      <c r="W167" s="12">
        <f>IF(AND(ISNUMBER(R167),ISNUMBER(J167)),IF(R167&gt;0,J167*R167/365,0),0)</f>
        <v/>
      </c>
      <c r="X167" s="12">
        <f>IF(AND(ISNUMBER(R167),ISNUMBER(J167)),IF(R167&gt;0,J167,0),0)</f>
        <v/>
      </c>
    </row>
    <row r="168">
      <c r="A168" s="2" t="n"/>
      <c r="B168" s="2" t="n"/>
      <c r="C168" s="2" t="n"/>
      <c r="D168" s="2" t="n"/>
      <c r="E168" s="3" t="n"/>
      <c r="F168" s="4" t="n"/>
      <c r="G168" s="4" t="n"/>
      <c r="H168" s="4" t="n"/>
      <c r="I168" s="4" t="n"/>
      <c r="J168" s="5" t="n"/>
      <c r="K168" s="6">
        <f>IF(AND(ISNUMBER(E168),E168&gt;0,ISNUMBER(J168)),J168/E168,"")</f>
        <v/>
      </c>
      <c r="L168" s="5" t="n"/>
      <c r="M168" s="7" t="n"/>
      <c r="N168" s="2" t="n"/>
      <c r="O168" s="8">
        <f>IF(OR(G168="",N168="",N168=0),"",IF(IF(TODAY()&lt;G168,EDATE(G168,12*N168),EDATE(G168,12*N168*(INT(DATEDIF(G168,TODAY(),"y")/N168)+1)))&gt;H168,"None before expiry",IF(TODAY()&lt;G168,EDATE(G168,12*N168),EDATE(G168,12*N168*(INT(DATEDIF(G168,TODAY(),"y")/N168)+1)))))</f>
        <v/>
      </c>
      <c r="P168" s="5" t="n"/>
      <c r="Q168" s="9">
        <f>IF(AND(ISNUMBER(J168),J168&gt;0,ISNUMBER(P168)),P168/J168,"")</f>
        <v/>
      </c>
      <c r="R168" s="10">
        <f>IF(H168="","",H168-TODAY())</f>
        <v/>
      </c>
      <c r="S168" s="11">
        <f>IF(R168="","",IF(R168&lt;0,"Expired",IF(R168&lt;=90,"Expiring ≤ 90 days",IF(R168&lt;=180,"Expiring ≤ 180 days","Active"))))</f>
        <v/>
      </c>
      <c r="T168" s="11">
        <f>IF(I168="","",IF(I168&lt;TODAY(),"Over","In lock-in"))</f>
        <v/>
      </c>
      <c r="U168" s="5" t="n"/>
      <c r="V168" s="2" t="n"/>
      <c r="W168" s="12">
        <f>IF(AND(ISNUMBER(R168),ISNUMBER(J168)),IF(R168&gt;0,J168*R168/365,0),0)</f>
        <v/>
      </c>
      <c r="X168" s="12">
        <f>IF(AND(ISNUMBER(R168),ISNUMBER(J168)),IF(R168&gt;0,J168,0),0)</f>
        <v/>
      </c>
    </row>
    <row r="169">
      <c r="A169" s="2" t="n"/>
      <c r="B169" s="2" t="n"/>
      <c r="C169" s="2" t="n"/>
      <c r="D169" s="2" t="n"/>
      <c r="E169" s="3" t="n"/>
      <c r="F169" s="4" t="n"/>
      <c r="G169" s="4" t="n"/>
      <c r="H169" s="4" t="n"/>
      <c r="I169" s="4" t="n"/>
      <c r="J169" s="5" t="n"/>
      <c r="K169" s="6">
        <f>IF(AND(ISNUMBER(E169),E169&gt;0,ISNUMBER(J169)),J169/E169,"")</f>
        <v/>
      </c>
      <c r="L169" s="5" t="n"/>
      <c r="M169" s="7" t="n"/>
      <c r="N169" s="2" t="n"/>
      <c r="O169" s="8">
        <f>IF(OR(G169="",N169="",N169=0),"",IF(IF(TODAY()&lt;G169,EDATE(G169,12*N169),EDATE(G169,12*N169*(INT(DATEDIF(G169,TODAY(),"y")/N169)+1)))&gt;H169,"None before expiry",IF(TODAY()&lt;G169,EDATE(G169,12*N169),EDATE(G169,12*N169*(INT(DATEDIF(G169,TODAY(),"y")/N169)+1)))))</f>
        <v/>
      </c>
      <c r="P169" s="5" t="n"/>
      <c r="Q169" s="9">
        <f>IF(AND(ISNUMBER(J169),J169&gt;0,ISNUMBER(P169)),P169/J169,"")</f>
        <v/>
      </c>
      <c r="R169" s="10">
        <f>IF(H169="","",H169-TODAY())</f>
        <v/>
      </c>
      <c r="S169" s="11">
        <f>IF(R169="","",IF(R169&lt;0,"Expired",IF(R169&lt;=90,"Expiring ≤ 90 days",IF(R169&lt;=180,"Expiring ≤ 180 days","Active"))))</f>
        <v/>
      </c>
      <c r="T169" s="11">
        <f>IF(I169="","",IF(I169&lt;TODAY(),"Over","In lock-in"))</f>
        <v/>
      </c>
      <c r="U169" s="5" t="n"/>
      <c r="V169" s="2" t="n"/>
      <c r="W169" s="12">
        <f>IF(AND(ISNUMBER(R169),ISNUMBER(J169)),IF(R169&gt;0,J169*R169/365,0),0)</f>
        <v/>
      </c>
      <c r="X169" s="12">
        <f>IF(AND(ISNUMBER(R169),ISNUMBER(J169)),IF(R169&gt;0,J169,0),0)</f>
        <v/>
      </c>
    </row>
    <row r="170">
      <c r="A170" s="2" t="n"/>
      <c r="B170" s="2" t="n"/>
      <c r="C170" s="2" t="n"/>
      <c r="D170" s="2" t="n"/>
      <c r="E170" s="3" t="n"/>
      <c r="F170" s="4" t="n"/>
      <c r="G170" s="4" t="n"/>
      <c r="H170" s="4" t="n"/>
      <c r="I170" s="4" t="n"/>
      <c r="J170" s="5" t="n"/>
      <c r="K170" s="6">
        <f>IF(AND(ISNUMBER(E170),E170&gt;0,ISNUMBER(J170)),J170/E170,"")</f>
        <v/>
      </c>
      <c r="L170" s="5" t="n"/>
      <c r="M170" s="7" t="n"/>
      <c r="N170" s="2" t="n"/>
      <c r="O170" s="8">
        <f>IF(OR(G170="",N170="",N170=0),"",IF(IF(TODAY()&lt;G170,EDATE(G170,12*N170),EDATE(G170,12*N170*(INT(DATEDIF(G170,TODAY(),"y")/N170)+1)))&gt;H170,"None before expiry",IF(TODAY()&lt;G170,EDATE(G170,12*N170),EDATE(G170,12*N170*(INT(DATEDIF(G170,TODAY(),"y")/N170)+1)))))</f>
        <v/>
      </c>
      <c r="P170" s="5" t="n"/>
      <c r="Q170" s="9">
        <f>IF(AND(ISNUMBER(J170),J170&gt;0,ISNUMBER(P170)),P170/J170,"")</f>
        <v/>
      </c>
      <c r="R170" s="10">
        <f>IF(H170="","",H170-TODAY())</f>
        <v/>
      </c>
      <c r="S170" s="11">
        <f>IF(R170="","",IF(R170&lt;0,"Expired",IF(R170&lt;=90,"Expiring ≤ 90 days",IF(R170&lt;=180,"Expiring ≤ 180 days","Active"))))</f>
        <v/>
      </c>
      <c r="T170" s="11">
        <f>IF(I170="","",IF(I170&lt;TODAY(),"Over","In lock-in"))</f>
        <v/>
      </c>
      <c r="U170" s="5" t="n"/>
      <c r="V170" s="2" t="n"/>
      <c r="W170" s="12">
        <f>IF(AND(ISNUMBER(R170),ISNUMBER(J170)),IF(R170&gt;0,J170*R170/365,0),0)</f>
        <v/>
      </c>
      <c r="X170" s="12">
        <f>IF(AND(ISNUMBER(R170),ISNUMBER(J170)),IF(R170&gt;0,J170,0),0)</f>
        <v/>
      </c>
    </row>
    <row r="171">
      <c r="A171" s="2" t="n"/>
      <c r="B171" s="2" t="n"/>
      <c r="C171" s="2" t="n"/>
      <c r="D171" s="2" t="n"/>
      <c r="E171" s="3" t="n"/>
      <c r="F171" s="4" t="n"/>
      <c r="G171" s="4" t="n"/>
      <c r="H171" s="4" t="n"/>
      <c r="I171" s="4" t="n"/>
      <c r="J171" s="5" t="n"/>
      <c r="K171" s="6">
        <f>IF(AND(ISNUMBER(E171),E171&gt;0,ISNUMBER(J171)),J171/E171,"")</f>
        <v/>
      </c>
      <c r="L171" s="5" t="n"/>
      <c r="M171" s="7" t="n"/>
      <c r="N171" s="2" t="n"/>
      <c r="O171" s="8">
        <f>IF(OR(G171="",N171="",N171=0),"",IF(IF(TODAY()&lt;G171,EDATE(G171,12*N171),EDATE(G171,12*N171*(INT(DATEDIF(G171,TODAY(),"y")/N171)+1)))&gt;H171,"None before expiry",IF(TODAY()&lt;G171,EDATE(G171,12*N171),EDATE(G171,12*N171*(INT(DATEDIF(G171,TODAY(),"y")/N171)+1)))))</f>
        <v/>
      </c>
      <c r="P171" s="5" t="n"/>
      <c r="Q171" s="9">
        <f>IF(AND(ISNUMBER(J171),J171&gt;0,ISNUMBER(P171)),P171/J171,"")</f>
        <v/>
      </c>
      <c r="R171" s="10">
        <f>IF(H171="","",H171-TODAY())</f>
        <v/>
      </c>
      <c r="S171" s="11">
        <f>IF(R171="","",IF(R171&lt;0,"Expired",IF(R171&lt;=90,"Expiring ≤ 90 days",IF(R171&lt;=180,"Expiring ≤ 180 days","Active"))))</f>
        <v/>
      </c>
      <c r="T171" s="11">
        <f>IF(I171="","",IF(I171&lt;TODAY(),"Over","In lock-in"))</f>
        <v/>
      </c>
      <c r="U171" s="5" t="n"/>
      <c r="V171" s="2" t="n"/>
      <c r="W171" s="12">
        <f>IF(AND(ISNUMBER(R171),ISNUMBER(J171)),IF(R171&gt;0,J171*R171/365,0),0)</f>
        <v/>
      </c>
      <c r="X171" s="12">
        <f>IF(AND(ISNUMBER(R171),ISNUMBER(J171)),IF(R171&gt;0,J171,0),0)</f>
        <v/>
      </c>
    </row>
    <row r="172">
      <c r="A172" s="2" t="n"/>
      <c r="B172" s="2" t="n"/>
      <c r="C172" s="2" t="n"/>
      <c r="D172" s="2" t="n"/>
      <c r="E172" s="3" t="n"/>
      <c r="F172" s="4" t="n"/>
      <c r="G172" s="4" t="n"/>
      <c r="H172" s="4" t="n"/>
      <c r="I172" s="4" t="n"/>
      <c r="J172" s="5" t="n"/>
      <c r="K172" s="6">
        <f>IF(AND(ISNUMBER(E172),E172&gt;0,ISNUMBER(J172)),J172/E172,"")</f>
        <v/>
      </c>
      <c r="L172" s="5" t="n"/>
      <c r="M172" s="7" t="n"/>
      <c r="N172" s="2" t="n"/>
      <c r="O172" s="8">
        <f>IF(OR(G172="",N172="",N172=0),"",IF(IF(TODAY()&lt;G172,EDATE(G172,12*N172),EDATE(G172,12*N172*(INT(DATEDIF(G172,TODAY(),"y")/N172)+1)))&gt;H172,"None before expiry",IF(TODAY()&lt;G172,EDATE(G172,12*N172),EDATE(G172,12*N172*(INT(DATEDIF(G172,TODAY(),"y")/N172)+1)))))</f>
        <v/>
      </c>
      <c r="P172" s="5" t="n"/>
      <c r="Q172" s="9">
        <f>IF(AND(ISNUMBER(J172),J172&gt;0,ISNUMBER(P172)),P172/J172,"")</f>
        <v/>
      </c>
      <c r="R172" s="10">
        <f>IF(H172="","",H172-TODAY())</f>
        <v/>
      </c>
      <c r="S172" s="11">
        <f>IF(R172="","",IF(R172&lt;0,"Expired",IF(R172&lt;=90,"Expiring ≤ 90 days",IF(R172&lt;=180,"Expiring ≤ 180 days","Active"))))</f>
        <v/>
      </c>
      <c r="T172" s="11">
        <f>IF(I172="","",IF(I172&lt;TODAY(),"Over","In lock-in"))</f>
        <v/>
      </c>
      <c r="U172" s="5" t="n"/>
      <c r="V172" s="2" t="n"/>
      <c r="W172" s="12">
        <f>IF(AND(ISNUMBER(R172),ISNUMBER(J172)),IF(R172&gt;0,J172*R172/365,0),0)</f>
        <v/>
      </c>
      <c r="X172" s="12">
        <f>IF(AND(ISNUMBER(R172),ISNUMBER(J172)),IF(R172&gt;0,J172,0),0)</f>
        <v/>
      </c>
    </row>
    <row r="173">
      <c r="A173" s="2" t="n"/>
      <c r="B173" s="2" t="n"/>
      <c r="C173" s="2" t="n"/>
      <c r="D173" s="2" t="n"/>
      <c r="E173" s="3" t="n"/>
      <c r="F173" s="4" t="n"/>
      <c r="G173" s="4" t="n"/>
      <c r="H173" s="4" t="n"/>
      <c r="I173" s="4" t="n"/>
      <c r="J173" s="5" t="n"/>
      <c r="K173" s="6">
        <f>IF(AND(ISNUMBER(E173),E173&gt;0,ISNUMBER(J173)),J173/E173,"")</f>
        <v/>
      </c>
      <c r="L173" s="5" t="n"/>
      <c r="M173" s="7" t="n"/>
      <c r="N173" s="2" t="n"/>
      <c r="O173" s="8">
        <f>IF(OR(G173="",N173="",N173=0),"",IF(IF(TODAY()&lt;G173,EDATE(G173,12*N173),EDATE(G173,12*N173*(INT(DATEDIF(G173,TODAY(),"y")/N173)+1)))&gt;H173,"None before expiry",IF(TODAY()&lt;G173,EDATE(G173,12*N173),EDATE(G173,12*N173*(INT(DATEDIF(G173,TODAY(),"y")/N173)+1)))))</f>
        <v/>
      </c>
      <c r="P173" s="5" t="n"/>
      <c r="Q173" s="9">
        <f>IF(AND(ISNUMBER(J173),J173&gt;0,ISNUMBER(P173)),P173/J173,"")</f>
        <v/>
      </c>
      <c r="R173" s="10">
        <f>IF(H173="","",H173-TODAY())</f>
        <v/>
      </c>
      <c r="S173" s="11">
        <f>IF(R173="","",IF(R173&lt;0,"Expired",IF(R173&lt;=90,"Expiring ≤ 90 days",IF(R173&lt;=180,"Expiring ≤ 180 days","Active"))))</f>
        <v/>
      </c>
      <c r="T173" s="11">
        <f>IF(I173="","",IF(I173&lt;TODAY(),"Over","In lock-in"))</f>
        <v/>
      </c>
      <c r="U173" s="5" t="n"/>
      <c r="V173" s="2" t="n"/>
      <c r="W173" s="12">
        <f>IF(AND(ISNUMBER(R173),ISNUMBER(J173)),IF(R173&gt;0,J173*R173/365,0),0)</f>
        <v/>
      </c>
      <c r="X173" s="12">
        <f>IF(AND(ISNUMBER(R173),ISNUMBER(J173)),IF(R173&gt;0,J173,0),0)</f>
        <v/>
      </c>
    </row>
    <row r="174">
      <c r="A174" s="2" t="n"/>
      <c r="B174" s="2" t="n"/>
      <c r="C174" s="2" t="n"/>
      <c r="D174" s="2" t="n"/>
      <c r="E174" s="3" t="n"/>
      <c r="F174" s="4" t="n"/>
      <c r="G174" s="4" t="n"/>
      <c r="H174" s="4" t="n"/>
      <c r="I174" s="4" t="n"/>
      <c r="J174" s="5" t="n"/>
      <c r="K174" s="6">
        <f>IF(AND(ISNUMBER(E174),E174&gt;0,ISNUMBER(J174)),J174/E174,"")</f>
        <v/>
      </c>
      <c r="L174" s="5" t="n"/>
      <c r="M174" s="7" t="n"/>
      <c r="N174" s="2" t="n"/>
      <c r="O174" s="8">
        <f>IF(OR(G174="",N174="",N174=0),"",IF(IF(TODAY()&lt;G174,EDATE(G174,12*N174),EDATE(G174,12*N174*(INT(DATEDIF(G174,TODAY(),"y")/N174)+1)))&gt;H174,"None before expiry",IF(TODAY()&lt;G174,EDATE(G174,12*N174),EDATE(G174,12*N174*(INT(DATEDIF(G174,TODAY(),"y")/N174)+1)))))</f>
        <v/>
      </c>
      <c r="P174" s="5" t="n"/>
      <c r="Q174" s="9">
        <f>IF(AND(ISNUMBER(J174),J174&gt;0,ISNUMBER(P174)),P174/J174,"")</f>
        <v/>
      </c>
      <c r="R174" s="10">
        <f>IF(H174="","",H174-TODAY())</f>
        <v/>
      </c>
      <c r="S174" s="11">
        <f>IF(R174="","",IF(R174&lt;0,"Expired",IF(R174&lt;=90,"Expiring ≤ 90 days",IF(R174&lt;=180,"Expiring ≤ 180 days","Active"))))</f>
        <v/>
      </c>
      <c r="T174" s="11">
        <f>IF(I174="","",IF(I174&lt;TODAY(),"Over","In lock-in"))</f>
        <v/>
      </c>
      <c r="U174" s="5" t="n"/>
      <c r="V174" s="2" t="n"/>
      <c r="W174" s="12">
        <f>IF(AND(ISNUMBER(R174),ISNUMBER(J174)),IF(R174&gt;0,J174*R174/365,0),0)</f>
        <v/>
      </c>
      <c r="X174" s="12">
        <f>IF(AND(ISNUMBER(R174),ISNUMBER(J174)),IF(R174&gt;0,J174,0),0)</f>
        <v/>
      </c>
    </row>
    <row r="175">
      <c r="A175" s="2" t="n"/>
      <c r="B175" s="2" t="n"/>
      <c r="C175" s="2" t="n"/>
      <c r="D175" s="2" t="n"/>
      <c r="E175" s="3" t="n"/>
      <c r="F175" s="4" t="n"/>
      <c r="G175" s="4" t="n"/>
      <c r="H175" s="4" t="n"/>
      <c r="I175" s="4" t="n"/>
      <c r="J175" s="5" t="n"/>
      <c r="K175" s="6">
        <f>IF(AND(ISNUMBER(E175),E175&gt;0,ISNUMBER(J175)),J175/E175,"")</f>
        <v/>
      </c>
      <c r="L175" s="5" t="n"/>
      <c r="M175" s="7" t="n"/>
      <c r="N175" s="2" t="n"/>
      <c r="O175" s="8">
        <f>IF(OR(G175="",N175="",N175=0),"",IF(IF(TODAY()&lt;G175,EDATE(G175,12*N175),EDATE(G175,12*N175*(INT(DATEDIF(G175,TODAY(),"y")/N175)+1)))&gt;H175,"None before expiry",IF(TODAY()&lt;G175,EDATE(G175,12*N175),EDATE(G175,12*N175*(INT(DATEDIF(G175,TODAY(),"y")/N175)+1)))))</f>
        <v/>
      </c>
      <c r="P175" s="5" t="n"/>
      <c r="Q175" s="9">
        <f>IF(AND(ISNUMBER(J175),J175&gt;0,ISNUMBER(P175)),P175/J175,"")</f>
        <v/>
      </c>
      <c r="R175" s="10">
        <f>IF(H175="","",H175-TODAY())</f>
        <v/>
      </c>
      <c r="S175" s="11">
        <f>IF(R175="","",IF(R175&lt;0,"Expired",IF(R175&lt;=90,"Expiring ≤ 90 days",IF(R175&lt;=180,"Expiring ≤ 180 days","Active"))))</f>
        <v/>
      </c>
      <c r="T175" s="11">
        <f>IF(I175="","",IF(I175&lt;TODAY(),"Over","In lock-in"))</f>
        <v/>
      </c>
      <c r="U175" s="5" t="n"/>
      <c r="V175" s="2" t="n"/>
      <c r="W175" s="12">
        <f>IF(AND(ISNUMBER(R175),ISNUMBER(J175)),IF(R175&gt;0,J175*R175/365,0),0)</f>
        <v/>
      </c>
      <c r="X175" s="12">
        <f>IF(AND(ISNUMBER(R175),ISNUMBER(J175)),IF(R175&gt;0,J175,0),0)</f>
        <v/>
      </c>
    </row>
    <row r="176">
      <c r="A176" s="2" t="n"/>
      <c r="B176" s="2" t="n"/>
      <c r="C176" s="2" t="n"/>
      <c r="D176" s="2" t="n"/>
      <c r="E176" s="3" t="n"/>
      <c r="F176" s="4" t="n"/>
      <c r="G176" s="4" t="n"/>
      <c r="H176" s="4" t="n"/>
      <c r="I176" s="4" t="n"/>
      <c r="J176" s="5" t="n"/>
      <c r="K176" s="6">
        <f>IF(AND(ISNUMBER(E176),E176&gt;0,ISNUMBER(J176)),J176/E176,"")</f>
        <v/>
      </c>
      <c r="L176" s="5" t="n"/>
      <c r="M176" s="7" t="n"/>
      <c r="N176" s="2" t="n"/>
      <c r="O176" s="8">
        <f>IF(OR(G176="",N176="",N176=0),"",IF(IF(TODAY()&lt;G176,EDATE(G176,12*N176),EDATE(G176,12*N176*(INT(DATEDIF(G176,TODAY(),"y")/N176)+1)))&gt;H176,"None before expiry",IF(TODAY()&lt;G176,EDATE(G176,12*N176),EDATE(G176,12*N176*(INT(DATEDIF(G176,TODAY(),"y")/N176)+1)))))</f>
        <v/>
      </c>
      <c r="P176" s="5" t="n"/>
      <c r="Q176" s="9">
        <f>IF(AND(ISNUMBER(J176),J176&gt;0,ISNUMBER(P176)),P176/J176,"")</f>
        <v/>
      </c>
      <c r="R176" s="10">
        <f>IF(H176="","",H176-TODAY())</f>
        <v/>
      </c>
      <c r="S176" s="11">
        <f>IF(R176="","",IF(R176&lt;0,"Expired",IF(R176&lt;=90,"Expiring ≤ 90 days",IF(R176&lt;=180,"Expiring ≤ 180 days","Active"))))</f>
        <v/>
      </c>
      <c r="T176" s="11">
        <f>IF(I176="","",IF(I176&lt;TODAY(),"Over","In lock-in"))</f>
        <v/>
      </c>
      <c r="U176" s="5" t="n"/>
      <c r="V176" s="2" t="n"/>
      <c r="W176" s="12">
        <f>IF(AND(ISNUMBER(R176),ISNUMBER(J176)),IF(R176&gt;0,J176*R176/365,0),0)</f>
        <v/>
      </c>
      <c r="X176" s="12">
        <f>IF(AND(ISNUMBER(R176),ISNUMBER(J176)),IF(R176&gt;0,J176,0),0)</f>
        <v/>
      </c>
    </row>
    <row r="177">
      <c r="A177" s="2" t="n"/>
      <c r="B177" s="2" t="n"/>
      <c r="C177" s="2" t="n"/>
      <c r="D177" s="2" t="n"/>
      <c r="E177" s="3" t="n"/>
      <c r="F177" s="4" t="n"/>
      <c r="G177" s="4" t="n"/>
      <c r="H177" s="4" t="n"/>
      <c r="I177" s="4" t="n"/>
      <c r="J177" s="5" t="n"/>
      <c r="K177" s="6">
        <f>IF(AND(ISNUMBER(E177),E177&gt;0,ISNUMBER(J177)),J177/E177,"")</f>
        <v/>
      </c>
      <c r="L177" s="5" t="n"/>
      <c r="M177" s="7" t="n"/>
      <c r="N177" s="2" t="n"/>
      <c r="O177" s="8">
        <f>IF(OR(G177="",N177="",N177=0),"",IF(IF(TODAY()&lt;G177,EDATE(G177,12*N177),EDATE(G177,12*N177*(INT(DATEDIF(G177,TODAY(),"y")/N177)+1)))&gt;H177,"None before expiry",IF(TODAY()&lt;G177,EDATE(G177,12*N177),EDATE(G177,12*N177*(INT(DATEDIF(G177,TODAY(),"y")/N177)+1)))))</f>
        <v/>
      </c>
      <c r="P177" s="5" t="n"/>
      <c r="Q177" s="9">
        <f>IF(AND(ISNUMBER(J177),J177&gt;0,ISNUMBER(P177)),P177/J177,"")</f>
        <v/>
      </c>
      <c r="R177" s="10">
        <f>IF(H177="","",H177-TODAY())</f>
        <v/>
      </c>
      <c r="S177" s="11">
        <f>IF(R177="","",IF(R177&lt;0,"Expired",IF(R177&lt;=90,"Expiring ≤ 90 days",IF(R177&lt;=180,"Expiring ≤ 180 days","Active"))))</f>
        <v/>
      </c>
      <c r="T177" s="11">
        <f>IF(I177="","",IF(I177&lt;TODAY(),"Over","In lock-in"))</f>
        <v/>
      </c>
      <c r="U177" s="5" t="n"/>
      <c r="V177" s="2" t="n"/>
      <c r="W177" s="12">
        <f>IF(AND(ISNUMBER(R177),ISNUMBER(J177)),IF(R177&gt;0,J177*R177/365,0),0)</f>
        <v/>
      </c>
      <c r="X177" s="12">
        <f>IF(AND(ISNUMBER(R177),ISNUMBER(J177)),IF(R177&gt;0,J177,0),0)</f>
        <v/>
      </c>
    </row>
    <row r="178">
      <c r="A178" s="2" t="n"/>
      <c r="B178" s="2" t="n"/>
      <c r="C178" s="2" t="n"/>
      <c r="D178" s="2" t="n"/>
      <c r="E178" s="3" t="n"/>
      <c r="F178" s="4" t="n"/>
      <c r="G178" s="4" t="n"/>
      <c r="H178" s="4" t="n"/>
      <c r="I178" s="4" t="n"/>
      <c r="J178" s="5" t="n"/>
      <c r="K178" s="6">
        <f>IF(AND(ISNUMBER(E178),E178&gt;0,ISNUMBER(J178)),J178/E178,"")</f>
        <v/>
      </c>
      <c r="L178" s="5" t="n"/>
      <c r="M178" s="7" t="n"/>
      <c r="N178" s="2" t="n"/>
      <c r="O178" s="8">
        <f>IF(OR(G178="",N178="",N178=0),"",IF(IF(TODAY()&lt;G178,EDATE(G178,12*N178),EDATE(G178,12*N178*(INT(DATEDIF(G178,TODAY(),"y")/N178)+1)))&gt;H178,"None before expiry",IF(TODAY()&lt;G178,EDATE(G178,12*N178),EDATE(G178,12*N178*(INT(DATEDIF(G178,TODAY(),"y")/N178)+1)))))</f>
        <v/>
      </c>
      <c r="P178" s="5" t="n"/>
      <c r="Q178" s="9">
        <f>IF(AND(ISNUMBER(J178),J178&gt;0,ISNUMBER(P178)),P178/J178,"")</f>
        <v/>
      </c>
      <c r="R178" s="10">
        <f>IF(H178="","",H178-TODAY())</f>
        <v/>
      </c>
      <c r="S178" s="11">
        <f>IF(R178="","",IF(R178&lt;0,"Expired",IF(R178&lt;=90,"Expiring ≤ 90 days",IF(R178&lt;=180,"Expiring ≤ 180 days","Active"))))</f>
        <v/>
      </c>
      <c r="T178" s="11">
        <f>IF(I178="","",IF(I178&lt;TODAY(),"Over","In lock-in"))</f>
        <v/>
      </c>
      <c r="U178" s="5" t="n"/>
      <c r="V178" s="2" t="n"/>
      <c r="W178" s="12">
        <f>IF(AND(ISNUMBER(R178),ISNUMBER(J178)),IF(R178&gt;0,J178*R178/365,0),0)</f>
        <v/>
      </c>
      <c r="X178" s="12">
        <f>IF(AND(ISNUMBER(R178),ISNUMBER(J178)),IF(R178&gt;0,J178,0),0)</f>
        <v/>
      </c>
    </row>
    <row r="179">
      <c r="A179" s="2" t="n"/>
      <c r="B179" s="2" t="n"/>
      <c r="C179" s="2" t="n"/>
      <c r="D179" s="2" t="n"/>
      <c r="E179" s="3" t="n"/>
      <c r="F179" s="4" t="n"/>
      <c r="G179" s="4" t="n"/>
      <c r="H179" s="4" t="n"/>
      <c r="I179" s="4" t="n"/>
      <c r="J179" s="5" t="n"/>
      <c r="K179" s="6">
        <f>IF(AND(ISNUMBER(E179),E179&gt;0,ISNUMBER(J179)),J179/E179,"")</f>
        <v/>
      </c>
      <c r="L179" s="5" t="n"/>
      <c r="M179" s="7" t="n"/>
      <c r="N179" s="2" t="n"/>
      <c r="O179" s="8">
        <f>IF(OR(G179="",N179="",N179=0),"",IF(IF(TODAY()&lt;G179,EDATE(G179,12*N179),EDATE(G179,12*N179*(INT(DATEDIF(G179,TODAY(),"y")/N179)+1)))&gt;H179,"None before expiry",IF(TODAY()&lt;G179,EDATE(G179,12*N179),EDATE(G179,12*N179*(INT(DATEDIF(G179,TODAY(),"y")/N179)+1)))))</f>
        <v/>
      </c>
      <c r="P179" s="5" t="n"/>
      <c r="Q179" s="9">
        <f>IF(AND(ISNUMBER(J179),J179&gt;0,ISNUMBER(P179)),P179/J179,"")</f>
        <v/>
      </c>
      <c r="R179" s="10">
        <f>IF(H179="","",H179-TODAY())</f>
        <v/>
      </c>
      <c r="S179" s="11">
        <f>IF(R179="","",IF(R179&lt;0,"Expired",IF(R179&lt;=90,"Expiring ≤ 90 days",IF(R179&lt;=180,"Expiring ≤ 180 days","Active"))))</f>
        <v/>
      </c>
      <c r="T179" s="11">
        <f>IF(I179="","",IF(I179&lt;TODAY(),"Over","In lock-in"))</f>
        <v/>
      </c>
      <c r="U179" s="5" t="n"/>
      <c r="V179" s="2" t="n"/>
      <c r="W179" s="12">
        <f>IF(AND(ISNUMBER(R179),ISNUMBER(J179)),IF(R179&gt;0,J179*R179/365,0),0)</f>
        <v/>
      </c>
      <c r="X179" s="12">
        <f>IF(AND(ISNUMBER(R179),ISNUMBER(J179)),IF(R179&gt;0,J179,0),0)</f>
        <v/>
      </c>
    </row>
    <row r="180">
      <c r="A180" s="2" t="n"/>
      <c r="B180" s="2" t="n"/>
      <c r="C180" s="2" t="n"/>
      <c r="D180" s="2" t="n"/>
      <c r="E180" s="3" t="n"/>
      <c r="F180" s="4" t="n"/>
      <c r="G180" s="4" t="n"/>
      <c r="H180" s="4" t="n"/>
      <c r="I180" s="4" t="n"/>
      <c r="J180" s="5" t="n"/>
      <c r="K180" s="6">
        <f>IF(AND(ISNUMBER(E180),E180&gt;0,ISNUMBER(J180)),J180/E180,"")</f>
        <v/>
      </c>
      <c r="L180" s="5" t="n"/>
      <c r="M180" s="7" t="n"/>
      <c r="N180" s="2" t="n"/>
      <c r="O180" s="8">
        <f>IF(OR(G180="",N180="",N180=0),"",IF(IF(TODAY()&lt;G180,EDATE(G180,12*N180),EDATE(G180,12*N180*(INT(DATEDIF(G180,TODAY(),"y")/N180)+1)))&gt;H180,"None before expiry",IF(TODAY()&lt;G180,EDATE(G180,12*N180),EDATE(G180,12*N180*(INT(DATEDIF(G180,TODAY(),"y")/N180)+1)))))</f>
        <v/>
      </c>
      <c r="P180" s="5" t="n"/>
      <c r="Q180" s="9">
        <f>IF(AND(ISNUMBER(J180),J180&gt;0,ISNUMBER(P180)),P180/J180,"")</f>
        <v/>
      </c>
      <c r="R180" s="10">
        <f>IF(H180="","",H180-TODAY())</f>
        <v/>
      </c>
      <c r="S180" s="11">
        <f>IF(R180="","",IF(R180&lt;0,"Expired",IF(R180&lt;=90,"Expiring ≤ 90 days",IF(R180&lt;=180,"Expiring ≤ 180 days","Active"))))</f>
        <v/>
      </c>
      <c r="T180" s="11">
        <f>IF(I180="","",IF(I180&lt;TODAY(),"Over","In lock-in"))</f>
        <v/>
      </c>
      <c r="U180" s="5" t="n"/>
      <c r="V180" s="2" t="n"/>
      <c r="W180" s="12">
        <f>IF(AND(ISNUMBER(R180),ISNUMBER(J180)),IF(R180&gt;0,J180*R180/365,0),0)</f>
        <v/>
      </c>
      <c r="X180" s="12">
        <f>IF(AND(ISNUMBER(R180),ISNUMBER(J180)),IF(R180&gt;0,J180,0),0)</f>
        <v/>
      </c>
    </row>
    <row r="181">
      <c r="A181" s="2" t="n"/>
      <c r="B181" s="2" t="n"/>
      <c r="C181" s="2" t="n"/>
      <c r="D181" s="2" t="n"/>
      <c r="E181" s="3" t="n"/>
      <c r="F181" s="4" t="n"/>
      <c r="G181" s="4" t="n"/>
      <c r="H181" s="4" t="n"/>
      <c r="I181" s="4" t="n"/>
      <c r="J181" s="5" t="n"/>
      <c r="K181" s="6">
        <f>IF(AND(ISNUMBER(E181),E181&gt;0,ISNUMBER(J181)),J181/E181,"")</f>
        <v/>
      </c>
      <c r="L181" s="5" t="n"/>
      <c r="M181" s="7" t="n"/>
      <c r="N181" s="2" t="n"/>
      <c r="O181" s="8">
        <f>IF(OR(G181="",N181="",N181=0),"",IF(IF(TODAY()&lt;G181,EDATE(G181,12*N181),EDATE(G181,12*N181*(INT(DATEDIF(G181,TODAY(),"y")/N181)+1)))&gt;H181,"None before expiry",IF(TODAY()&lt;G181,EDATE(G181,12*N181),EDATE(G181,12*N181*(INT(DATEDIF(G181,TODAY(),"y")/N181)+1)))))</f>
        <v/>
      </c>
      <c r="P181" s="5" t="n"/>
      <c r="Q181" s="9">
        <f>IF(AND(ISNUMBER(J181),J181&gt;0,ISNUMBER(P181)),P181/J181,"")</f>
        <v/>
      </c>
      <c r="R181" s="10">
        <f>IF(H181="","",H181-TODAY())</f>
        <v/>
      </c>
      <c r="S181" s="11">
        <f>IF(R181="","",IF(R181&lt;0,"Expired",IF(R181&lt;=90,"Expiring ≤ 90 days",IF(R181&lt;=180,"Expiring ≤ 180 days","Active"))))</f>
        <v/>
      </c>
      <c r="T181" s="11">
        <f>IF(I181="","",IF(I181&lt;TODAY(),"Over","In lock-in"))</f>
        <v/>
      </c>
      <c r="U181" s="5" t="n"/>
      <c r="V181" s="2" t="n"/>
      <c r="W181" s="12">
        <f>IF(AND(ISNUMBER(R181),ISNUMBER(J181)),IF(R181&gt;0,J181*R181/365,0),0)</f>
        <v/>
      </c>
      <c r="X181" s="12">
        <f>IF(AND(ISNUMBER(R181),ISNUMBER(J181)),IF(R181&gt;0,J181,0),0)</f>
        <v/>
      </c>
    </row>
    <row r="182">
      <c r="A182" s="2" t="n"/>
      <c r="B182" s="2" t="n"/>
      <c r="C182" s="2" t="n"/>
      <c r="D182" s="2" t="n"/>
      <c r="E182" s="3" t="n"/>
      <c r="F182" s="4" t="n"/>
      <c r="G182" s="4" t="n"/>
      <c r="H182" s="4" t="n"/>
      <c r="I182" s="4" t="n"/>
      <c r="J182" s="5" t="n"/>
      <c r="K182" s="6">
        <f>IF(AND(ISNUMBER(E182),E182&gt;0,ISNUMBER(J182)),J182/E182,"")</f>
        <v/>
      </c>
      <c r="L182" s="5" t="n"/>
      <c r="M182" s="7" t="n"/>
      <c r="N182" s="2" t="n"/>
      <c r="O182" s="8">
        <f>IF(OR(G182="",N182="",N182=0),"",IF(IF(TODAY()&lt;G182,EDATE(G182,12*N182),EDATE(G182,12*N182*(INT(DATEDIF(G182,TODAY(),"y")/N182)+1)))&gt;H182,"None before expiry",IF(TODAY()&lt;G182,EDATE(G182,12*N182),EDATE(G182,12*N182*(INT(DATEDIF(G182,TODAY(),"y")/N182)+1)))))</f>
        <v/>
      </c>
      <c r="P182" s="5" t="n"/>
      <c r="Q182" s="9">
        <f>IF(AND(ISNUMBER(J182),J182&gt;0,ISNUMBER(P182)),P182/J182,"")</f>
        <v/>
      </c>
      <c r="R182" s="10">
        <f>IF(H182="","",H182-TODAY())</f>
        <v/>
      </c>
      <c r="S182" s="11">
        <f>IF(R182="","",IF(R182&lt;0,"Expired",IF(R182&lt;=90,"Expiring ≤ 90 days",IF(R182&lt;=180,"Expiring ≤ 180 days","Active"))))</f>
        <v/>
      </c>
      <c r="T182" s="11">
        <f>IF(I182="","",IF(I182&lt;TODAY(),"Over","In lock-in"))</f>
        <v/>
      </c>
      <c r="U182" s="5" t="n"/>
      <c r="V182" s="2" t="n"/>
      <c r="W182" s="12">
        <f>IF(AND(ISNUMBER(R182),ISNUMBER(J182)),IF(R182&gt;0,J182*R182/365,0),0)</f>
        <v/>
      </c>
      <c r="X182" s="12">
        <f>IF(AND(ISNUMBER(R182),ISNUMBER(J182)),IF(R182&gt;0,J182,0),0)</f>
        <v/>
      </c>
    </row>
    <row r="183">
      <c r="A183" s="2" t="n"/>
      <c r="B183" s="2" t="n"/>
      <c r="C183" s="2" t="n"/>
      <c r="D183" s="2" t="n"/>
      <c r="E183" s="3" t="n"/>
      <c r="F183" s="4" t="n"/>
      <c r="G183" s="4" t="n"/>
      <c r="H183" s="4" t="n"/>
      <c r="I183" s="4" t="n"/>
      <c r="J183" s="5" t="n"/>
      <c r="K183" s="6">
        <f>IF(AND(ISNUMBER(E183),E183&gt;0,ISNUMBER(J183)),J183/E183,"")</f>
        <v/>
      </c>
      <c r="L183" s="5" t="n"/>
      <c r="M183" s="7" t="n"/>
      <c r="N183" s="2" t="n"/>
      <c r="O183" s="8">
        <f>IF(OR(G183="",N183="",N183=0),"",IF(IF(TODAY()&lt;G183,EDATE(G183,12*N183),EDATE(G183,12*N183*(INT(DATEDIF(G183,TODAY(),"y")/N183)+1)))&gt;H183,"None before expiry",IF(TODAY()&lt;G183,EDATE(G183,12*N183),EDATE(G183,12*N183*(INT(DATEDIF(G183,TODAY(),"y")/N183)+1)))))</f>
        <v/>
      </c>
      <c r="P183" s="5" t="n"/>
      <c r="Q183" s="9">
        <f>IF(AND(ISNUMBER(J183),J183&gt;0,ISNUMBER(P183)),P183/J183,"")</f>
        <v/>
      </c>
      <c r="R183" s="10">
        <f>IF(H183="","",H183-TODAY())</f>
        <v/>
      </c>
      <c r="S183" s="11">
        <f>IF(R183="","",IF(R183&lt;0,"Expired",IF(R183&lt;=90,"Expiring ≤ 90 days",IF(R183&lt;=180,"Expiring ≤ 180 days","Active"))))</f>
        <v/>
      </c>
      <c r="T183" s="11">
        <f>IF(I183="","",IF(I183&lt;TODAY(),"Over","In lock-in"))</f>
        <v/>
      </c>
      <c r="U183" s="5" t="n"/>
      <c r="V183" s="2" t="n"/>
      <c r="W183" s="12">
        <f>IF(AND(ISNUMBER(R183),ISNUMBER(J183)),IF(R183&gt;0,J183*R183/365,0),0)</f>
        <v/>
      </c>
      <c r="X183" s="12">
        <f>IF(AND(ISNUMBER(R183),ISNUMBER(J183)),IF(R183&gt;0,J183,0),0)</f>
        <v/>
      </c>
    </row>
    <row r="184">
      <c r="A184" s="2" t="n"/>
      <c r="B184" s="2" t="n"/>
      <c r="C184" s="2" t="n"/>
      <c r="D184" s="2" t="n"/>
      <c r="E184" s="3" t="n"/>
      <c r="F184" s="4" t="n"/>
      <c r="G184" s="4" t="n"/>
      <c r="H184" s="4" t="n"/>
      <c r="I184" s="4" t="n"/>
      <c r="J184" s="5" t="n"/>
      <c r="K184" s="6">
        <f>IF(AND(ISNUMBER(E184),E184&gt;0,ISNUMBER(J184)),J184/E184,"")</f>
        <v/>
      </c>
      <c r="L184" s="5" t="n"/>
      <c r="M184" s="7" t="n"/>
      <c r="N184" s="2" t="n"/>
      <c r="O184" s="8">
        <f>IF(OR(G184="",N184="",N184=0),"",IF(IF(TODAY()&lt;G184,EDATE(G184,12*N184),EDATE(G184,12*N184*(INT(DATEDIF(G184,TODAY(),"y")/N184)+1)))&gt;H184,"None before expiry",IF(TODAY()&lt;G184,EDATE(G184,12*N184),EDATE(G184,12*N184*(INT(DATEDIF(G184,TODAY(),"y")/N184)+1)))))</f>
        <v/>
      </c>
      <c r="P184" s="5" t="n"/>
      <c r="Q184" s="9">
        <f>IF(AND(ISNUMBER(J184),J184&gt;0,ISNUMBER(P184)),P184/J184,"")</f>
        <v/>
      </c>
      <c r="R184" s="10">
        <f>IF(H184="","",H184-TODAY())</f>
        <v/>
      </c>
      <c r="S184" s="11">
        <f>IF(R184="","",IF(R184&lt;0,"Expired",IF(R184&lt;=90,"Expiring ≤ 90 days",IF(R184&lt;=180,"Expiring ≤ 180 days","Active"))))</f>
        <v/>
      </c>
      <c r="T184" s="11">
        <f>IF(I184="","",IF(I184&lt;TODAY(),"Over","In lock-in"))</f>
        <v/>
      </c>
      <c r="U184" s="5" t="n"/>
      <c r="V184" s="2" t="n"/>
      <c r="W184" s="12">
        <f>IF(AND(ISNUMBER(R184),ISNUMBER(J184)),IF(R184&gt;0,J184*R184/365,0),0)</f>
        <v/>
      </c>
      <c r="X184" s="12">
        <f>IF(AND(ISNUMBER(R184),ISNUMBER(J184)),IF(R184&gt;0,J184,0),0)</f>
        <v/>
      </c>
    </row>
    <row r="185">
      <c r="A185" s="2" t="n"/>
      <c r="B185" s="2" t="n"/>
      <c r="C185" s="2" t="n"/>
      <c r="D185" s="2" t="n"/>
      <c r="E185" s="3" t="n"/>
      <c r="F185" s="4" t="n"/>
      <c r="G185" s="4" t="n"/>
      <c r="H185" s="4" t="n"/>
      <c r="I185" s="4" t="n"/>
      <c r="J185" s="5" t="n"/>
      <c r="K185" s="6">
        <f>IF(AND(ISNUMBER(E185),E185&gt;0,ISNUMBER(J185)),J185/E185,"")</f>
        <v/>
      </c>
      <c r="L185" s="5" t="n"/>
      <c r="M185" s="7" t="n"/>
      <c r="N185" s="2" t="n"/>
      <c r="O185" s="8">
        <f>IF(OR(G185="",N185="",N185=0),"",IF(IF(TODAY()&lt;G185,EDATE(G185,12*N185),EDATE(G185,12*N185*(INT(DATEDIF(G185,TODAY(),"y")/N185)+1)))&gt;H185,"None before expiry",IF(TODAY()&lt;G185,EDATE(G185,12*N185),EDATE(G185,12*N185*(INT(DATEDIF(G185,TODAY(),"y")/N185)+1)))))</f>
        <v/>
      </c>
      <c r="P185" s="5" t="n"/>
      <c r="Q185" s="9">
        <f>IF(AND(ISNUMBER(J185),J185&gt;0,ISNUMBER(P185)),P185/J185,"")</f>
        <v/>
      </c>
      <c r="R185" s="10">
        <f>IF(H185="","",H185-TODAY())</f>
        <v/>
      </c>
      <c r="S185" s="11">
        <f>IF(R185="","",IF(R185&lt;0,"Expired",IF(R185&lt;=90,"Expiring ≤ 90 days",IF(R185&lt;=180,"Expiring ≤ 180 days","Active"))))</f>
        <v/>
      </c>
      <c r="T185" s="11">
        <f>IF(I185="","",IF(I185&lt;TODAY(),"Over","In lock-in"))</f>
        <v/>
      </c>
      <c r="U185" s="5" t="n"/>
      <c r="V185" s="2" t="n"/>
      <c r="W185" s="12">
        <f>IF(AND(ISNUMBER(R185),ISNUMBER(J185)),IF(R185&gt;0,J185*R185/365,0),0)</f>
        <v/>
      </c>
      <c r="X185" s="12">
        <f>IF(AND(ISNUMBER(R185),ISNUMBER(J185)),IF(R185&gt;0,J185,0),0)</f>
        <v/>
      </c>
    </row>
    <row r="186">
      <c r="A186" s="2" t="n"/>
      <c r="B186" s="2" t="n"/>
      <c r="C186" s="2" t="n"/>
      <c r="D186" s="2" t="n"/>
      <c r="E186" s="3" t="n"/>
      <c r="F186" s="4" t="n"/>
      <c r="G186" s="4" t="n"/>
      <c r="H186" s="4" t="n"/>
      <c r="I186" s="4" t="n"/>
      <c r="J186" s="5" t="n"/>
      <c r="K186" s="6">
        <f>IF(AND(ISNUMBER(E186),E186&gt;0,ISNUMBER(J186)),J186/E186,"")</f>
        <v/>
      </c>
      <c r="L186" s="5" t="n"/>
      <c r="M186" s="7" t="n"/>
      <c r="N186" s="2" t="n"/>
      <c r="O186" s="8">
        <f>IF(OR(G186="",N186="",N186=0),"",IF(IF(TODAY()&lt;G186,EDATE(G186,12*N186),EDATE(G186,12*N186*(INT(DATEDIF(G186,TODAY(),"y")/N186)+1)))&gt;H186,"None before expiry",IF(TODAY()&lt;G186,EDATE(G186,12*N186),EDATE(G186,12*N186*(INT(DATEDIF(G186,TODAY(),"y")/N186)+1)))))</f>
        <v/>
      </c>
      <c r="P186" s="5" t="n"/>
      <c r="Q186" s="9">
        <f>IF(AND(ISNUMBER(J186),J186&gt;0,ISNUMBER(P186)),P186/J186,"")</f>
        <v/>
      </c>
      <c r="R186" s="10">
        <f>IF(H186="","",H186-TODAY())</f>
        <v/>
      </c>
      <c r="S186" s="11">
        <f>IF(R186="","",IF(R186&lt;0,"Expired",IF(R186&lt;=90,"Expiring ≤ 90 days",IF(R186&lt;=180,"Expiring ≤ 180 days","Active"))))</f>
        <v/>
      </c>
      <c r="T186" s="11">
        <f>IF(I186="","",IF(I186&lt;TODAY(),"Over","In lock-in"))</f>
        <v/>
      </c>
      <c r="U186" s="5" t="n"/>
      <c r="V186" s="2" t="n"/>
      <c r="W186" s="12">
        <f>IF(AND(ISNUMBER(R186),ISNUMBER(J186)),IF(R186&gt;0,J186*R186/365,0),0)</f>
        <v/>
      </c>
      <c r="X186" s="12">
        <f>IF(AND(ISNUMBER(R186),ISNUMBER(J186)),IF(R186&gt;0,J186,0),0)</f>
        <v/>
      </c>
    </row>
    <row r="187">
      <c r="A187" s="2" t="n"/>
      <c r="B187" s="2" t="n"/>
      <c r="C187" s="2" t="n"/>
      <c r="D187" s="2" t="n"/>
      <c r="E187" s="3" t="n"/>
      <c r="F187" s="4" t="n"/>
      <c r="G187" s="4" t="n"/>
      <c r="H187" s="4" t="n"/>
      <c r="I187" s="4" t="n"/>
      <c r="J187" s="5" t="n"/>
      <c r="K187" s="6">
        <f>IF(AND(ISNUMBER(E187),E187&gt;0,ISNUMBER(J187)),J187/E187,"")</f>
        <v/>
      </c>
      <c r="L187" s="5" t="n"/>
      <c r="M187" s="7" t="n"/>
      <c r="N187" s="2" t="n"/>
      <c r="O187" s="8">
        <f>IF(OR(G187="",N187="",N187=0),"",IF(IF(TODAY()&lt;G187,EDATE(G187,12*N187),EDATE(G187,12*N187*(INT(DATEDIF(G187,TODAY(),"y")/N187)+1)))&gt;H187,"None before expiry",IF(TODAY()&lt;G187,EDATE(G187,12*N187),EDATE(G187,12*N187*(INT(DATEDIF(G187,TODAY(),"y")/N187)+1)))))</f>
        <v/>
      </c>
      <c r="P187" s="5" t="n"/>
      <c r="Q187" s="9">
        <f>IF(AND(ISNUMBER(J187),J187&gt;0,ISNUMBER(P187)),P187/J187,"")</f>
        <v/>
      </c>
      <c r="R187" s="10">
        <f>IF(H187="","",H187-TODAY())</f>
        <v/>
      </c>
      <c r="S187" s="11">
        <f>IF(R187="","",IF(R187&lt;0,"Expired",IF(R187&lt;=90,"Expiring ≤ 90 days",IF(R187&lt;=180,"Expiring ≤ 180 days","Active"))))</f>
        <v/>
      </c>
      <c r="T187" s="11">
        <f>IF(I187="","",IF(I187&lt;TODAY(),"Over","In lock-in"))</f>
        <v/>
      </c>
      <c r="U187" s="5" t="n"/>
      <c r="V187" s="2" t="n"/>
      <c r="W187" s="12">
        <f>IF(AND(ISNUMBER(R187),ISNUMBER(J187)),IF(R187&gt;0,J187*R187/365,0),0)</f>
        <v/>
      </c>
      <c r="X187" s="12">
        <f>IF(AND(ISNUMBER(R187),ISNUMBER(J187)),IF(R187&gt;0,J187,0),0)</f>
        <v/>
      </c>
    </row>
    <row r="188">
      <c r="A188" s="2" t="n"/>
      <c r="B188" s="2" t="n"/>
      <c r="C188" s="2" t="n"/>
      <c r="D188" s="2" t="n"/>
      <c r="E188" s="3" t="n"/>
      <c r="F188" s="4" t="n"/>
      <c r="G188" s="4" t="n"/>
      <c r="H188" s="4" t="n"/>
      <c r="I188" s="4" t="n"/>
      <c r="J188" s="5" t="n"/>
      <c r="K188" s="6">
        <f>IF(AND(ISNUMBER(E188),E188&gt;0,ISNUMBER(J188)),J188/E188,"")</f>
        <v/>
      </c>
      <c r="L188" s="5" t="n"/>
      <c r="M188" s="7" t="n"/>
      <c r="N188" s="2" t="n"/>
      <c r="O188" s="8">
        <f>IF(OR(G188="",N188="",N188=0),"",IF(IF(TODAY()&lt;G188,EDATE(G188,12*N188),EDATE(G188,12*N188*(INT(DATEDIF(G188,TODAY(),"y")/N188)+1)))&gt;H188,"None before expiry",IF(TODAY()&lt;G188,EDATE(G188,12*N188),EDATE(G188,12*N188*(INT(DATEDIF(G188,TODAY(),"y")/N188)+1)))))</f>
        <v/>
      </c>
      <c r="P188" s="5" t="n"/>
      <c r="Q188" s="9">
        <f>IF(AND(ISNUMBER(J188),J188&gt;0,ISNUMBER(P188)),P188/J188,"")</f>
        <v/>
      </c>
      <c r="R188" s="10">
        <f>IF(H188="","",H188-TODAY())</f>
        <v/>
      </c>
      <c r="S188" s="11">
        <f>IF(R188="","",IF(R188&lt;0,"Expired",IF(R188&lt;=90,"Expiring ≤ 90 days",IF(R188&lt;=180,"Expiring ≤ 180 days","Active"))))</f>
        <v/>
      </c>
      <c r="T188" s="11">
        <f>IF(I188="","",IF(I188&lt;TODAY(),"Over","In lock-in"))</f>
        <v/>
      </c>
      <c r="U188" s="5" t="n"/>
      <c r="V188" s="2" t="n"/>
      <c r="W188" s="12">
        <f>IF(AND(ISNUMBER(R188),ISNUMBER(J188)),IF(R188&gt;0,J188*R188/365,0),0)</f>
        <v/>
      </c>
      <c r="X188" s="12">
        <f>IF(AND(ISNUMBER(R188),ISNUMBER(J188)),IF(R188&gt;0,J188,0),0)</f>
        <v/>
      </c>
    </row>
    <row r="189">
      <c r="A189" s="2" t="n"/>
      <c r="B189" s="2" t="n"/>
      <c r="C189" s="2" t="n"/>
      <c r="D189" s="2" t="n"/>
      <c r="E189" s="3" t="n"/>
      <c r="F189" s="4" t="n"/>
      <c r="G189" s="4" t="n"/>
      <c r="H189" s="4" t="n"/>
      <c r="I189" s="4" t="n"/>
      <c r="J189" s="5" t="n"/>
      <c r="K189" s="6">
        <f>IF(AND(ISNUMBER(E189),E189&gt;0,ISNUMBER(J189)),J189/E189,"")</f>
        <v/>
      </c>
      <c r="L189" s="5" t="n"/>
      <c r="M189" s="7" t="n"/>
      <c r="N189" s="2" t="n"/>
      <c r="O189" s="8">
        <f>IF(OR(G189="",N189="",N189=0),"",IF(IF(TODAY()&lt;G189,EDATE(G189,12*N189),EDATE(G189,12*N189*(INT(DATEDIF(G189,TODAY(),"y")/N189)+1)))&gt;H189,"None before expiry",IF(TODAY()&lt;G189,EDATE(G189,12*N189),EDATE(G189,12*N189*(INT(DATEDIF(G189,TODAY(),"y")/N189)+1)))))</f>
        <v/>
      </c>
      <c r="P189" s="5" t="n"/>
      <c r="Q189" s="9">
        <f>IF(AND(ISNUMBER(J189),J189&gt;0,ISNUMBER(P189)),P189/J189,"")</f>
        <v/>
      </c>
      <c r="R189" s="10">
        <f>IF(H189="","",H189-TODAY())</f>
        <v/>
      </c>
      <c r="S189" s="11">
        <f>IF(R189="","",IF(R189&lt;0,"Expired",IF(R189&lt;=90,"Expiring ≤ 90 days",IF(R189&lt;=180,"Expiring ≤ 180 days","Active"))))</f>
        <v/>
      </c>
      <c r="T189" s="11">
        <f>IF(I189="","",IF(I189&lt;TODAY(),"Over","In lock-in"))</f>
        <v/>
      </c>
      <c r="U189" s="5" t="n"/>
      <c r="V189" s="2" t="n"/>
      <c r="W189" s="12">
        <f>IF(AND(ISNUMBER(R189),ISNUMBER(J189)),IF(R189&gt;0,J189*R189/365,0),0)</f>
        <v/>
      </c>
      <c r="X189" s="12">
        <f>IF(AND(ISNUMBER(R189),ISNUMBER(J189)),IF(R189&gt;0,J189,0),0)</f>
        <v/>
      </c>
    </row>
    <row r="190">
      <c r="A190" s="2" t="n"/>
      <c r="B190" s="2" t="n"/>
      <c r="C190" s="2" t="n"/>
      <c r="D190" s="2" t="n"/>
      <c r="E190" s="3" t="n"/>
      <c r="F190" s="4" t="n"/>
      <c r="G190" s="4" t="n"/>
      <c r="H190" s="4" t="n"/>
      <c r="I190" s="4" t="n"/>
      <c r="J190" s="5" t="n"/>
      <c r="K190" s="6">
        <f>IF(AND(ISNUMBER(E190),E190&gt;0,ISNUMBER(J190)),J190/E190,"")</f>
        <v/>
      </c>
      <c r="L190" s="5" t="n"/>
      <c r="M190" s="7" t="n"/>
      <c r="N190" s="2" t="n"/>
      <c r="O190" s="8">
        <f>IF(OR(G190="",N190="",N190=0),"",IF(IF(TODAY()&lt;G190,EDATE(G190,12*N190),EDATE(G190,12*N190*(INT(DATEDIF(G190,TODAY(),"y")/N190)+1)))&gt;H190,"None before expiry",IF(TODAY()&lt;G190,EDATE(G190,12*N190),EDATE(G190,12*N190*(INT(DATEDIF(G190,TODAY(),"y")/N190)+1)))))</f>
        <v/>
      </c>
      <c r="P190" s="5" t="n"/>
      <c r="Q190" s="9">
        <f>IF(AND(ISNUMBER(J190),J190&gt;0,ISNUMBER(P190)),P190/J190,"")</f>
        <v/>
      </c>
      <c r="R190" s="10">
        <f>IF(H190="","",H190-TODAY())</f>
        <v/>
      </c>
      <c r="S190" s="11">
        <f>IF(R190="","",IF(R190&lt;0,"Expired",IF(R190&lt;=90,"Expiring ≤ 90 days",IF(R190&lt;=180,"Expiring ≤ 180 days","Active"))))</f>
        <v/>
      </c>
      <c r="T190" s="11">
        <f>IF(I190="","",IF(I190&lt;TODAY(),"Over","In lock-in"))</f>
        <v/>
      </c>
      <c r="U190" s="5" t="n"/>
      <c r="V190" s="2" t="n"/>
      <c r="W190" s="12">
        <f>IF(AND(ISNUMBER(R190),ISNUMBER(J190)),IF(R190&gt;0,J190*R190/365,0),0)</f>
        <v/>
      </c>
      <c r="X190" s="12">
        <f>IF(AND(ISNUMBER(R190),ISNUMBER(J190)),IF(R190&gt;0,J190,0),0)</f>
        <v/>
      </c>
    </row>
    <row r="191">
      <c r="A191" s="2" t="n"/>
      <c r="B191" s="2" t="n"/>
      <c r="C191" s="2" t="n"/>
      <c r="D191" s="2" t="n"/>
      <c r="E191" s="3" t="n"/>
      <c r="F191" s="4" t="n"/>
      <c r="G191" s="4" t="n"/>
      <c r="H191" s="4" t="n"/>
      <c r="I191" s="4" t="n"/>
      <c r="J191" s="5" t="n"/>
      <c r="K191" s="6">
        <f>IF(AND(ISNUMBER(E191),E191&gt;0,ISNUMBER(J191)),J191/E191,"")</f>
        <v/>
      </c>
      <c r="L191" s="5" t="n"/>
      <c r="M191" s="7" t="n"/>
      <c r="N191" s="2" t="n"/>
      <c r="O191" s="8">
        <f>IF(OR(G191="",N191="",N191=0),"",IF(IF(TODAY()&lt;G191,EDATE(G191,12*N191),EDATE(G191,12*N191*(INT(DATEDIF(G191,TODAY(),"y")/N191)+1)))&gt;H191,"None before expiry",IF(TODAY()&lt;G191,EDATE(G191,12*N191),EDATE(G191,12*N191*(INT(DATEDIF(G191,TODAY(),"y")/N191)+1)))))</f>
        <v/>
      </c>
      <c r="P191" s="5" t="n"/>
      <c r="Q191" s="9">
        <f>IF(AND(ISNUMBER(J191),J191&gt;0,ISNUMBER(P191)),P191/J191,"")</f>
        <v/>
      </c>
      <c r="R191" s="10">
        <f>IF(H191="","",H191-TODAY())</f>
        <v/>
      </c>
      <c r="S191" s="11">
        <f>IF(R191="","",IF(R191&lt;0,"Expired",IF(R191&lt;=90,"Expiring ≤ 90 days",IF(R191&lt;=180,"Expiring ≤ 180 days","Active"))))</f>
        <v/>
      </c>
      <c r="T191" s="11">
        <f>IF(I191="","",IF(I191&lt;TODAY(),"Over","In lock-in"))</f>
        <v/>
      </c>
      <c r="U191" s="5" t="n"/>
      <c r="V191" s="2" t="n"/>
      <c r="W191" s="12">
        <f>IF(AND(ISNUMBER(R191),ISNUMBER(J191)),IF(R191&gt;0,J191*R191/365,0),0)</f>
        <v/>
      </c>
      <c r="X191" s="12">
        <f>IF(AND(ISNUMBER(R191),ISNUMBER(J191)),IF(R191&gt;0,J191,0),0)</f>
        <v/>
      </c>
    </row>
    <row r="192">
      <c r="A192" s="2" t="n"/>
      <c r="B192" s="2" t="n"/>
      <c r="C192" s="2" t="n"/>
      <c r="D192" s="2" t="n"/>
      <c r="E192" s="3" t="n"/>
      <c r="F192" s="4" t="n"/>
      <c r="G192" s="4" t="n"/>
      <c r="H192" s="4" t="n"/>
      <c r="I192" s="4" t="n"/>
      <c r="J192" s="5" t="n"/>
      <c r="K192" s="6">
        <f>IF(AND(ISNUMBER(E192),E192&gt;0,ISNUMBER(J192)),J192/E192,"")</f>
        <v/>
      </c>
      <c r="L192" s="5" t="n"/>
      <c r="M192" s="7" t="n"/>
      <c r="N192" s="2" t="n"/>
      <c r="O192" s="8">
        <f>IF(OR(G192="",N192="",N192=0),"",IF(IF(TODAY()&lt;G192,EDATE(G192,12*N192),EDATE(G192,12*N192*(INT(DATEDIF(G192,TODAY(),"y")/N192)+1)))&gt;H192,"None before expiry",IF(TODAY()&lt;G192,EDATE(G192,12*N192),EDATE(G192,12*N192*(INT(DATEDIF(G192,TODAY(),"y")/N192)+1)))))</f>
        <v/>
      </c>
      <c r="P192" s="5" t="n"/>
      <c r="Q192" s="9">
        <f>IF(AND(ISNUMBER(J192),J192&gt;0,ISNUMBER(P192)),P192/J192,"")</f>
        <v/>
      </c>
      <c r="R192" s="10">
        <f>IF(H192="","",H192-TODAY())</f>
        <v/>
      </c>
      <c r="S192" s="11">
        <f>IF(R192="","",IF(R192&lt;0,"Expired",IF(R192&lt;=90,"Expiring ≤ 90 days",IF(R192&lt;=180,"Expiring ≤ 180 days","Active"))))</f>
        <v/>
      </c>
      <c r="T192" s="11">
        <f>IF(I192="","",IF(I192&lt;TODAY(),"Over","In lock-in"))</f>
        <v/>
      </c>
      <c r="U192" s="5" t="n"/>
      <c r="V192" s="2" t="n"/>
      <c r="W192" s="12">
        <f>IF(AND(ISNUMBER(R192),ISNUMBER(J192)),IF(R192&gt;0,J192*R192/365,0),0)</f>
        <v/>
      </c>
      <c r="X192" s="12">
        <f>IF(AND(ISNUMBER(R192),ISNUMBER(J192)),IF(R192&gt;0,J192,0),0)</f>
        <v/>
      </c>
    </row>
    <row r="193">
      <c r="A193" s="2" t="n"/>
      <c r="B193" s="2" t="n"/>
      <c r="C193" s="2" t="n"/>
      <c r="D193" s="2" t="n"/>
      <c r="E193" s="3" t="n"/>
      <c r="F193" s="4" t="n"/>
      <c r="G193" s="4" t="n"/>
      <c r="H193" s="4" t="n"/>
      <c r="I193" s="4" t="n"/>
      <c r="J193" s="5" t="n"/>
      <c r="K193" s="6">
        <f>IF(AND(ISNUMBER(E193),E193&gt;0,ISNUMBER(J193)),J193/E193,"")</f>
        <v/>
      </c>
      <c r="L193" s="5" t="n"/>
      <c r="M193" s="7" t="n"/>
      <c r="N193" s="2" t="n"/>
      <c r="O193" s="8">
        <f>IF(OR(G193="",N193="",N193=0),"",IF(IF(TODAY()&lt;G193,EDATE(G193,12*N193),EDATE(G193,12*N193*(INT(DATEDIF(G193,TODAY(),"y")/N193)+1)))&gt;H193,"None before expiry",IF(TODAY()&lt;G193,EDATE(G193,12*N193),EDATE(G193,12*N193*(INT(DATEDIF(G193,TODAY(),"y")/N193)+1)))))</f>
        <v/>
      </c>
      <c r="P193" s="5" t="n"/>
      <c r="Q193" s="9">
        <f>IF(AND(ISNUMBER(J193),J193&gt;0,ISNUMBER(P193)),P193/J193,"")</f>
        <v/>
      </c>
      <c r="R193" s="10">
        <f>IF(H193="","",H193-TODAY())</f>
        <v/>
      </c>
      <c r="S193" s="11">
        <f>IF(R193="","",IF(R193&lt;0,"Expired",IF(R193&lt;=90,"Expiring ≤ 90 days",IF(R193&lt;=180,"Expiring ≤ 180 days","Active"))))</f>
        <v/>
      </c>
      <c r="T193" s="11">
        <f>IF(I193="","",IF(I193&lt;TODAY(),"Over","In lock-in"))</f>
        <v/>
      </c>
      <c r="U193" s="5" t="n"/>
      <c r="V193" s="2" t="n"/>
      <c r="W193" s="12">
        <f>IF(AND(ISNUMBER(R193),ISNUMBER(J193)),IF(R193&gt;0,J193*R193/365,0),0)</f>
        <v/>
      </c>
      <c r="X193" s="12">
        <f>IF(AND(ISNUMBER(R193),ISNUMBER(J193)),IF(R193&gt;0,J193,0),0)</f>
        <v/>
      </c>
    </row>
    <row r="194">
      <c r="A194" s="2" t="n"/>
      <c r="B194" s="2" t="n"/>
      <c r="C194" s="2" t="n"/>
      <c r="D194" s="2" t="n"/>
      <c r="E194" s="3" t="n"/>
      <c r="F194" s="4" t="n"/>
      <c r="G194" s="4" t="n"/>
      <c r="H194" s="4" t="n"/>
      <c r="I194" s="4" t="n"/>
      <c r="J194" s="5" t="n"/>
      <c r="K194" s="6">
        <f>IF(AND(ISNUMBER(E194),E194&gt;0,ISNUMBER(J194)),J194/E194,"")</f>
        <v/>
      </c>
      <c r="L194" s="5" t="n"/>
      <c r="M194" s="7" t="n"/>
      <c r="N194" s="2" t="n"/>
      <c r="O194" s="8">
        <f>IF(OR(G194="",N194="",N194=0),"",IF(IF(TODAY()&lt;G194,EDATE(G194,12*N194),EDATE(G194,12*N194*(INT(DATEDIF(G194,TODAY(),"y")/N194)+1)))&gt;H194,"None before expiry",IF(TODAY()&lt;G194,EDATE(G194,12*N194),EDATE(G194,12*N194*(INT(DATEDIF(G194,TODAY(),"y")/N194)+1)))))</f>
        <v/>
      </c>
      <c r="P194" s="5" t="n"/>
      <c r="Q194" s="9">
        <f>IF(AND(ISNUMBER(J194),J194&gt;0,ISNUMBER(P194)),P194/J194,"")</f>
        <v/>
      </c>
      <c r="R194" s="10">
        <f>IF(H194="","",H194-TODAY())</f>
        <v/>
      </c>
      <c r="S194" s="11">
        <f>IF(R194="","",IF(R194&lt;0,"Expired",IF(R194&lt;=90,"Expiring ≤ 90 days",IF(R194&lt;=180,"Expiring ≤ 180 days","Active"))))</f>
        <v/>
      </c>
      <c r="T194" s="11">
        <f>IF(I194="","",IF(I194&lt;TODAY(),"Over","In lock-in"))</f>
        <v/>
      </c>
      <c r="U194" s="5" t="n"/>
      <c r="V194" s="2" t="n"/>
      <c r="W194" s="12">
        <f>IF(AND(ISNUMBER(R194),ISNUMBER(J194)),IF(R194&gt;0,J194*R194/365,0),0)</f>
        <v/>
      </c>
      <c r="X194" s="12">
        <f>IF(AND(ISNUMBER(R194),ISNUMBER(J194)),IF(R194&gt;0,J194,0),0)</f>
        <v/>
      </c>
    </row>
    <row r="195">
      <c r="A195" s="2" t="n"/>
      <c r="B195" s="2" t="n"/>
      <c r="C195" s="2" t="n"/>
      <c r="D195" s="2" t="n"/>
      <c r="E195" s="3" t="n"/>
      <c r="F195" s="4" t="n"/>
      <c r="G195" s="4" t="n"/>
      <c r="H195" s="4" t="n"/>
      <c r="I195" s="4" t="n"/>
      <c r="J195" s="5" t="n"/>
      <c r="K195" s="6">
        <f>IF(AND(ISNUMBER(E195),E195&gt;0,ISNUMBER(J195)),J195/E195,"")</f>
        <v/>
      </c>
      <c r="L195" s="5" t="n"/>
      <c r="M195" s="7" t="n"/>
      <c r="N195" s="2" t="n"/>
      <c r="O195" s="8">
        <f>IF(OR(G195="",N195="",N195=0),"",IF(IF(TODAY()&lt;G195,EDATE(G195,12*N195),EDATE(G195,12*N195*(INT(DATEDIF(G195,TODAY(),"y")/N195)+1)))&gt;H195,"None before expiry",IF(TODAY()&lt;G195,EDATE(G195,12*N195),EDATE(G195,12*N195*(INT(DATEDIF(G195,TODAY(),"y")/N195)+1)))))</f>
        <v/>
      </c>
      <c r="P195" s="5" t="n"/>
      <c r="Q195" s="9">
        <f>IF(AND(ISNUMBER(J195),J195&gt;0,ISNUMBER(P195)),P195/J195,"")</f>
        <v/>
      </c>
      <c r="R195" s="10">
        <f>IF(H195="","",H195-TODAY())</f>
        <v/>
      </c>
      <c r="S195" s="11">
        <f>IF(R195="","",IF(R195&lt;0,"Expired",IF(R195&lt;=90,"Expiring ≤ 90 days",IF(R195&lt;=180,"Expiring ≤ 180 days","Active"))))</f>
        <v/>
      </c>
      <c r="T195" s="11">
        <f>IF(I195="","",IF(I195&lt;TODAY(),"Over","In lock-in"))</f>
        <v/>
      </c>
      <c r="U195" s="5" t="n"/>
      <c r="V195" s="2" t="n"/>
      <c r="W195" s="12">
        <f>IF(AND(ISNUMBER(R195),ISNUMBER(J195)),IF(R195&gt;0,J195*R195/365,0),0)</f>
        <v/>
      </c>
      <c r="X195" s="12">
        <f>IF(AND(ISNUMBER(R195),ISNUMBER(J195)),IF(R195&gt;0,J195,0),0)</f>
        <v/>
      </c>
    </row>
    <row r="196">
      <c r="A196" s="2" t="n"/>
      <c r="B196" s="2" t="n"/>
      <c r="C196" s="2" t="n"/>
      <c r="D196" s="2" t="n"/>
      <c r="E196" s="3" t="n"/>
      <c r="F196" s="4" t="n"/>
      <c r="G196" s="4" t="n"/>
      <c r="H196" s="4" t="n"/>
      <c r="I196" s="4" t="n"/>
      <c r="J196" s="5" t="n"/>
      <c r="K196" s="6">
        <f>IF(AND(ISNUMBER(E196),E196&gt;0,ISNUMBER(J196)),J196/E196,"")</f>
        <v/>
      </c>
      <c r="L196" s="5" t="n"/>
      <c r="M196" s="7" t="n"/>
      <c r="N196" s="2" t="n"/>
      <c r="O196" s="8">
        <f>IF(OR(G196="",N196="",N196=0),"",IF(IF(TODAY()&lt;G196,EDATE(G196,12*N196),EDATE(G196,12*N196*(INT(DATEDIF(G196,TODAY(),"y")/N196)+1)))&gt;H196,"None before expiry",IF(TODAY()&lt;G196,EDATE(G196,12*N196),EDATE(G196,12*N196*(INT(DATEDIF(G196,TODAY(),"y")/N196)+1)))))</f>
        <v/>
      </c>
      <c r="P196" s="5" t="n"/>
      <c r="Q196" s="9">
        <f>IF(AND(ISNUMBER(J196),J196&gt;0,ISNUMBER(P196)),P196/J196,"")</f>
        <v/>
      </c>
      <c r="R196" s="10">
        <f>IF(H196="","",H196-TODAY())</f>
        <v/>
      </c>
      <c r="S196" s="11">
        <f>IF(R196="","",IF(R196&lt;0,"Expired",IF(R196&lt;=90,"Expiring ≤ 90 days",IF(R196&lt;=180,"Expiring ≤ 180 days","Active"))))</f>
        <v/>
      </c>
      <c r="T196" s="11">
        <f>IF(I196="","",IF(I196&lt;TODAY(),"Over","In lock-in"))</f>
        <v/>
      </c>
      <c r="U196" s="5" t="n"/>
      <c r="V196" s="2" t="n"/>
      <c r="W196" s="12">
        <f>IF(AND(ISNUMBER(R196),ISNUMBER(J196)),IF(R196&gt;0,J196*R196/365,0),0)</f>
        <v/>
      </c>
      <c r="X196" s="12">
        <f>IF(AND(ISNUMBER(R196),ISNUMBER(J196)),IF(R196&gt;0,J196,0),0)</f>
        <v/>
      </c>
    </row>
    <row r="197">
      <c r="A197" s="2" t="n"/>
      <c r="B197" s="2" t="n"/>
      <c r="C197" s="2" t="n"/>
      <c r="D197" s="2" t="n"/>
      <c r="E197" s="3" t="n"/>
      <c r="F197" s="4" t="n"/>
      <c r="G197" s="4" t="n"/>
      <c r="H197" s="4" t="n"/>
      <c r="I197" s="4" t="n"/>
      <c r="J197" s="5" t="n"/>
      <c r="K197" s="6">
        <f>IF(AND(ISNUMBER(E197),E197&gt;0,ISNUMBER(J197)),J197/E197,"")</f>
        <v/>
      </c>
      <c r="L197" s="5" t="n"/>
      <c r="M197" s="7" t="n"/>
      <c r="N197" s="2" t="n"/>
      <c r="O197" s="8">
        <f>IF(OR(G197="",N197="",N197=0),"",IF(IF(TODAY()&lt;G197,EDATE(G197,12*N197),EDATE(G197,12*N197*(INT(DATEDIF(G197,TODAY(),"y")/N197)+1)))&gt;H197,"None before expiry",IF(TODAY()&lt;G197,EDATE(G197,12*N197),EDATE(G197,12*N197*(INT(DATEDIF(G197,TODAY(),"y")/N197)+1)))))</f>
        <v/>
      </c>
      <c r="P197" s="5" t="n"/>
      <c r="Q197" s="9">
        <f>IF(AND(ISNUMBER(J197),J197&gt;0,ISNUMBER(P197)),P197/J197,"")</f>
        <v/>
      </c>
      <c r="R197" s="10">
        <f>IF(H197="","",H197-TODAY())</f>
        <v/>
      </c>
      <c r="S197" s="11">
        <f>IF(R197="","",IF(R197&lt;0,"Expired",IF(R197&lt;=90,"Expiring ≤ 90 days",IF(R197&lt;=180,"Expiring ≤ 180 days","Active"))))</f>
        <v/>
      </c>
      <c r="T197" s="11">
        <f>IF(I197="","",IF(I197&lt;TODAY(),"Over","In lock-in"))</f>
        <v/>
      </c>
      <c r="U197" s="5" t="n"/>
      <c r="V197" s="2" t="n"/>
      <c r="W197" s="12">
        <f>IF(AND(ISNUMBER(R197),ISNUMBER(J197)),IF(R197&gt;0,J197*R197/365,0),0)</f>
        <v/>
      </c>
      <c r="X197" s="12">
        <f>IF(AND(ISNUMBER(R197),ISNUMBER(J197)),IF(R197&gt;0,J197,0),0)</f>
        <v/>
      </c>
    </row>
    <row r="198">
      <c r="A198" s="2" t="n"/>
      <c r="B198" s="2" t="n"/>
      <c r="C198" s="2" t="n"/>
      <c r="D198" s="2" t="n"/>
      <c r="E198" s="3" t="n"/>
      <c r="F198" s="4" t="n"/>
      <c r="G198" s="4" t="n"/>
      <c r="H198" s="4" t="n"/>
      <c r="I198" s="4" t="n"/>
      <c r="J198" s="5" t="n"/>
      <c r="K198" s="6">
        <f>IF(AND(ISNUMBER(E198),E198&gt;0,ISNUMBER(J198)),J198/E198,"")</f>
        <v/>
      </c>
      <c r="L198" s="5" t="n"/>
      <c r="M198" s="7" t="n"/>
      <c r="N198" s="2" t="n"/>
      <c r="O198" s="8">
        <f>IF(OR(G198="",N198="",N198=0),"",IF(IF(TODAY()&lt;G198,EDATE(G198,12*N198),EDATE(G198,12*N198*(INT(DATEDIF(G198,TODAY(),"y")/N198)+1)))&gt;H198,"None before expiry",IF(TODAY()&lt;G198,EDATE(G198,12*N198),EDATE(G198,12*N198*(INT(DATEDIF(G198,TODAY(),"y")/N198)+1)))))</f>
        <v/>
      </c>
      <c r="P198" s="5" t="n"/>
      <c r="Q198" s="9">
        <f>IF(AND(ISNUMBER(J198),J198&gt;0,ISNUMBER(P198)),P198/J198,"")</f>
        <v/>
      </c>
      <c r="R198" s="10">
        <f>IF(H198="","",H198-TODAY())</f>
        <v/>
      </c>
      <c r="S198" s="11">
        <f>IF(R198="","",IF(R198&lt;0,"Expired",IF(R198&lt;=90,"Expiring ≤ 90 days",IF(R198&lt;=180,"Expiring ≤ 180 days","Active"))))</f>
        <v/>
      </c>
      <c r="T198" s="11">
        <f>IF(I198="","",IF(I198&lt;TODAY(),"Over","In lock-in"))</f>
        <v/>
      </c>
      <c r="U198" s="5" t="n"/>
      <c r="V198" s="2" t="n"/>
      <c r="W198" s="12">
        <f>IF(AND(ISNUMBER(R198),ISNUMBER(J198)),IF(R198&gt;0,J198*R198/365,0),0)</f>
        <v/>
      </c>
      <c r="X198" s="12">
        <f>IF(AND(ISNUMBER(R198),ISNUMBER(J198)),IF(R198&gt;0,J198,0),0)</f>
        <v/>
      </c>
    </row>
    <row r="199">
      <c r="A199" s="2" t="n"/>
      <c r="B199" s="2" t="n"/>
      <c r="C199" s="2" t="n"/>
      <c r="D199" s="2" t="n"/>
      <c r="E199" s="3" t="n"/>
      <c r="F199" s="4" t="n"/>
      <c r="G199" s="4" t="n"/>
      <c r="H199" s="4" t="n"/>
      <c r="I199" s="4" t="n"/>
      <c r="J199" s="5" t="n"/>
      <c r="K199" s="6">
        <f>IF(AND(ISNUMBER(E199),E199&gt;0,ISNUMBER(J199)),J199/E199,"")</f>
        <v/>
      </c>
      <c r="L199" s="5" t="n"/>
      <c r="M199" s="7" t="n"/>
      <c r="N199" s="2" t="n"/>
      <c r="O199" s="8">
        <f>IF(OR(G199="",N199="",N199=0),"",IF(IF(TODAY()&lt;G199,EDATE(G199,12*N199),EDATE(G199,12*N199*(INT(DATEDIF(G199,TODAY(),"y")/N199)+1)))&gt;H199,"None before expiry",IF(TODAY()&lt;G199,EDATE(G199,12*N199),EDATE(G199,12*N199*(INT(DATEDIF(G199,TODAY(),"y")/N199)+1)))))</f>
        <v/>
      </c>
      <c r="P199" s="5" t="n"/>
      <c r="Q199" s="9">
        <f>IF(AND(ISNUMBER(J199),J199&gt;0,ISNUMBER(P199)),P199/J199,"")</f>
        <v/>
      </c>
      <c r="R199" s="10">
        <f>IF(H199="","",H199-TODAY())</f>
        <v/>
      </c>
      <c r="S199" s="11">
        <f>IF(R199="","",IF(R199&lt;0,"Expired",IF(R199&lt;=90,"Expiring ≤ 90 days",IF(R199&lt;=180,"Expiring ≤ 180 days","Active"))))</f>
        <v/>
      </c>
      <c r="T199" s="11">
        <f>IF(I199="","",IF(I199&lt;TODAY(),"Over","In lock-in"))</f>
        <v/>
      </c>
      <c r="U199" s="5" t="n"/>
      <c r="V199" s="2" t="n"/>
      <c r="W199" s="12">
        <f>IF(AND(ISNUMBER(R199),ISNUMBER(J199)),IF(R199&gt;0,J199*R199/365,0),0)</f>
        <v/>
      </c>
      <c r="X199" s="12">
        <f>IF(AND(ISNUMBER(R199),ISNUMBER(J199)),IF(R199&gt;0,J199,0),0)</f>
        <v/>
      </c>
    </row>
    <row r="200">
      <c r="A200" s="2" t="n"/>
      <c r="B200" s="2" t="n"/>
      <c r="C200" s="2" t="n"/>
      <c r="D200" s="2" t="n"/>
      <c r="E200" s="3" t="n"/>
      <c r="F200" s="4" t="n"/>
      <c r="G200" s="4" t="n"/>
      <c r="H200" s="4" t="n"/>
      <c r="I200" s="4" t="n"/>
      <c r="J200" s="5" t="n"/>
      <c r="K200" s="6">
        <f>IF(AND(ISNUMBER(E200),E200&gt;0,ISNUMBER(J200)),J200/E200,"")</f>
        <v/>
      </c>
      <c r="L200" s="5" t="n"/>
      <c r="M200" s="7" t="n"/>
      <c r="N200" s="2" t="n"/>
      <c r="O200" s="8">
        <f>IF(OR(G200="",N200="",N200=0),"",IF(IF(TODAY()&lt;G200,EDATE(G200,12*N200),EDATE(G200,12*N200*(INT(DATEDIF(G200,TODAY(),"y")/N200)+1)))&gt;H200,"None before expiry",IF(TODAY()&lt;G200,EDATE(G200,12*N200),EDATE(G200,12*N200*(INT(DATEDIF(G200,TODAY(),"y")/N200)+1)))))</f>
        <v/>
      </c>
      <c r="P200" s="5" t="n"/>
      <c r="Q200" s="9">
        <f>IF(AND(ISNUMBER(J200),J200&gt;0,ISNUMBER(P200)),P200/J200,"")</f>
        <v/>
      </c>
      <c r="R200" s="10">
        <f>IF(H200="","",H200-TODAY())</f>
        <v/>
      </c>
      <c r="S200" s="11">
        <f>IF(R200="","",IF(R200&lt;0,"Expired",IF(R200&lt;=90,"Expiring ≤ 90 days",IF(R200&lt;=180,"Expiring ≤ 180 days","Active"))))</f>
        <v/>
      </c>
      <c r="T200" s="11">
        <f>IF(I200="","",IF(I200&lt;TODAY(),"Over","In lock-in"))</f>
        <v/>
      </c>
      <c r="U200" s="5" t="n"/>
      <c r="V200" s="2" t="n"/>
      <c r="W200" s="12">
        <f>IF(AND(ISNUMBER(R200),ISNUMBER(J200)),IF(R200&gt;0,J200*R200/365,0),0)</f>
        <v/>
      </c>
      <c r="X200" s="12">
        <f>IF(AND(ISNUMBER(R200),ISNUMBER(J200)),IF(R200&gt;0,J200,0),0)</f>
        <v/>
      </c>
    </row>
    <row r="201">
      <c r="A201" s="2" t="n"/>
      <c r="B201" s="2" t="n"/>
      <c r="C201" s="2" t="n"/>
      <c r="D201" s="2" t="n"/>
      <c r="E201" s="3" t="n"/>
      <c r="F201" s="4" t="n"/>
      <c r="G201" s="4" t="n"/>
      <c r="H201" s="4" t="n"/>
      <c r="I201" s="4" t="n"/>
      <c r="J201" s="5" t="n"/>
      <c r="K201" s="6">
        <f>IF(AND(ISNUMBER(E201),E201&gt;0,ISNUMBER(J201)),J201/E201,"")</f>
        <v/>
      </c>
      <c r="L201" s="5" t="n"/>
      <c r="M201" s="7" t="n"/>
      <c r="N201" s="2" t="n"/>
      <c r="O201" s="8">
        <f>IF(OR(G201="",N201="",N201=0),"",IF(IF(TODAY()&lt;G201,EDATE(G201,12*N201),EDATE(G201,12*N201*(INT(DATEDIF(G201,TODAY(),"y")/N201)+1)))&gt;H201,"None before expiry",IF(TODAY()&lt;G201,EDATE(G201,12*N201),EDATE(G201,12*N201*(INT(DATEDIF(G201,TODAY(),"y")/N201)+1)))))</f>
        <v/>
      </c>
      <c r="P201" s="5" t="n"/>
      <c r="Q201" s="9">
        <f>IF(AND(ISNUMBER(J201),J201&gt;0,ISNUMBER(P201)),P201/J201,"")</f>
        <v/>
      </c>
      <c r="R201" s="10">
        <f>IF(H201="","",H201-TODAY())</f>
        <v/>
      </c>
      <c r="S201" s="11">
        <f>IF(R201="","",IF(R201&lt;0,"Expired",IF(R201&lt;=90,"Expiring ≤ 90 days",IF(R201&lt;=180,"Expiring ≤ 180 days","Active"))))</f>
        <v/>
      </c>
      <c r="T201" s="11">
        <f>IF(I201="","",IF(I201&lt;TODAY(),"Over","In lock-in"))</f>
        <v/>
      </c>
      <c r="U201" s="5" t="n"/>
      <c r="V201" s="2" t="n"/>
      <c r="W201" s="12">
        <f>IF(AND(ISNUMBER(R201),ISNUMBER(J201)),IF(R201&gt;0,J201*R201/365,0),0)</f>
        <v/>
      </c>
      <c r="X201" s="12">
        <f>IF(AND(ISNUMBER(R201),ISNUMBER(J201)),IF(R201&gt;0,J201,0),0)</f>
        <v/>
      </c>
    </row>
  </sheetData>
  <autoFilter ref="A1:V201"/>
  <conditionalFormatting sqref="S2:S201">
    <cfRule type="expression" priority="1" dxfId="0">
      <formula>$S2="Expired"</formula>
    </cfRule>
    <cfRule type="expression" priority="2" dxfId="1">
      <formula>LEFT($S2,8)="Expiring"</formula>
    </cfRule>
  </conditionalFormatting>
  <conditionalFormatting sqref="U2:U201">
    <cfRule type="expression" priority="3" dxfId="2">
      <formula>AND(ISNUMBER($U2),$U2&gt;0)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</cols>
  <sheetData>
    <row r="1">
      <c r="A1" s="13" t="inlineStr">
        <is>
          <t>Portfolio summary</t>
        </is>
      </c>
    </row>
    <row r="2">
      <c r="A2" s="14" t="inlineStr">
        <is>
          <t>Updates automatically from the Rent Roll sheet</t>
        </is>
      </c>
    </row>
    <row r="4">
      <c r="A4" s="15" t="inlineStr">
        <is>
          <t>Leases</t>
        </is>
      </c>
      <c r="B4" s="16">
        <f>COUNTA('Rent Roll'!A2:A201)</f>
        <v/>
      </c>
    </row>
    <row r="5">
      <c r="A5" s="15" t="inlineStr">
        <is>
          <t>Leased area (sq ft)</t>
        </is>
      </c>
      <c r="B5" s="17">
        <f>SUM('Rent Roll'!E2:E201)</f>
        <v/>
      </c>
    </row>
    <row r="6">
      <c r="A6" s="15" t="inlineStr">
        <is>
          <t>Monthly rent roll</t>
        </is>
      </c>
      <c r="B6" s="18">
        <f>SUM('Rent Roll'!J2:J201)</f>
        <v/>
      </c>
    </row>
    <row r="7">
      <c r="A7" s="15" t="inlineStr">
        <is>
          <t>Annual rent roll</t>
        </is>
      </c>
      <c r="B7" s="18">
        <f>B6*12</f>
        <v/>
      </c>
    </row>
    <row r="8">
      <c r="A8" s="15" t="inlineStr">
        <is>
          <t>Average rent per sq ft per month</t>
        </is>
      </c>
      <c r="B8" s="19">
        <f>IF(B5&gt;0,B6/B5,"")</f>
        <v/>
      </c>
    </row>
    <row r="9">
      <c r="A9" s="15" t="inlineStr">
        <is>
          <t>Monthly CAM</t>
        </is>
      </c>
      <c r="B9" s="18">
        <f>SUM('Rent Roll'!L2:L201)</f>
        <v/>
      </c>
    </row>
    <row r="10">
      <c r="A10" s="15" t="inlineStr">
        <is>
          <t>Security deposits held</t>
        </is>
      </c>
      <c r="B10" s="18">
        <f>SUM('Rent Roll'!P2:P201)</f>
        <v/>
      </c>
    </row>
    <row r="11">
      <c r="A11" s="15" t="inlineStr">
        <is>
          <t>Outstanding dues</t>
        </is>
      </c>
      <c r="B11" s="18">
        <f>SUM('Rent Roll'!U2:U201)</f>
        <v/>
      </c>
    </row>
    <row r="12">
      <c r="A12" s="15" t="inlineStr">
        <is>
          <t>Leases expiring within 90 days</t>
        </is>
      </c>
      <c r="B12" s="16">
        <f>COUNTIF('Rent Roll'!S2:S201,"Expiring ≤ 90 days")</f>
        <v/>
      </c>
    </row>
    <row r="13">
      <c r="A13" s="15" t="inlineStr">
        <is>
          <t>Leases expiring within 180 days</t>
        </is>
      </c>
      <c r="B13" s="16">
        <f>COUNTIF('Rent Roll'!S2:S201,"Expiring ≤ 90 days")+COUNTIF('Rent Roll'!S2:S201,"Expiring ≤ 180 days")</f>
        <v/>
      </c>
    </row>
    <row r="14">
      <c r="A14" s="15" t="inlineStr">
        <is>
          <t>Leases still in lock-in</t>
        </is>
      </c>
      <c r="B14" s="16">
        <f>COUNTIF('Rent Roll'!T2:T201,"In lock-in")</f>
        <v/>
      </c>
    </row>
    <row r="15">
      <c r="A15" s="15" t="inlineStr">
        <is>
          <t>WALE — weighted average lease expiry (years, by rent)</t>
        </is>
      </c>
      <c r="B15" s="20">
        <f>IF(SUM('Rent Roll'!X2:X201)&gt;0,SUM('Rent Roll'!W2:W201)/SUM('Rent Roll'!X2:X201),"")</f>
        <v/>
      </c>
    </row>
    <row r="18">
      <c r="A18" s="14" t="inlineStr">
        <is>
          <t>Made with the free template from leasehub360.com — LeaseHub360 keeps this up to date automatically.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Rent Roll template — how to use</t>
        </is>
      </c>
    </row>
    <row r="2">
      <c r="A2" s="21" t="inlineStr">
        <is>
          <t>1. On the Rent Roll sheet, replace the 5 sample rows (made-up names and figures) with your leases — one row per lease.</t>
        </is>
      </c>
    </row>
    <row r="3">
      <c r="A3" s="21" t="inlineStr">
        <is>
          <t>2. White columns are yours to fill in. Shaded columns calculate automatically — don't type in them.</t>
        </is>
      </c>
    </row>
    <row r="4">
      <c r="A4" s="21" t="inlineStr">
        <is>
          <t>3. Enter dates as dates (e.g. 01-04-2026) so days to expiry and the next escalation calculate correctly.</t>
        </is>
      </c>
    </row>
    <row r="5">
      <c r="A5" s="21" t="inlineStr">
        <is>
          <t>4. Escalation % is per escalation (e.g. 15% every 3 years → 15% and 3). Next escalation counts from the rent start date.</t>
        </is>
      </c>
    </row>
    <row r="6">
      <c r="A6" s="21" t="inlineStr">
        <is>
          <t>5. Status: Expired / Expiring ≤ 90 days / Expiring ≤ 180 days / Active — highlighted automatically.</t>
        </is>
      </c>
    </row>
    <row r="7">
      <c r="A7" s="21" t="inlineStr">
        <is>
          <t>6. The Summary sheet totals the portfolio: rent roll, rent per sq ft, deposits, dues, expiries and WALE.</t>
        </is>
      </c>
    </row>
    <row r="8">
      <c r="A8" s="21" t="inlineStr"/>
    </row>
    <row r="9">
      <c r="A9" s="21" t="inlineStr">
        <is>
          <t>Formulas are ready for 200 leases. Works in Excel, Google Sheets and LibreOffice.</t>
        </is>
      </c>
    </row>
    <row r="10">
      <c r="A10" s="21" t="inlineStr">
        <is>
          <t>Free template from https://www.leasehub360.com — LeaseHub360 builds this rent roll automatically from live lease data.</t>
        </is>
      </c>
    </row>
    <row r="11">
      <c r="A11" s="21" t="inlineStr">
        <is>
          <t>Provided free and as is, for information. Check results against your leases before relying on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LeaseHub360</dc:creator>
  <dc:title>Rent Roll Template — LeaseHub360</dc:title>
  <dcterms:created xsi:type="dcterms:W3CDTF">2026-10-20T13:02:58Z</dcterms:created>
  <dcterms:modified xsi:type="dcterms:W3CDTF">2026-10-20T13:02:58Z</dcterms:modified>
</cp:coreProperties>
</file>